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955" firstSheet="3" activeTab="3"/>
  </bookViews>
  <sheets>
    <sheet name="2012-13" sheetId="1" state="hidden" r:id="rId1"/>
    <sheet name="Appendix 2 1314" sheetId="2" state="hidden" r:id="rId2"/>
    <sheet name="2013-14 inc" sheetId="3" state="hidden" r:id="rId3"/>
    <sheet name="Appendix 2" sheetId="4" r:id="rId4"/>
    <sheet name="2014-15 inc" sheetId="5" state="hidden" r:id="rId5"/>
  </sheets>
  <definedNames/>
  <calcPr fullCalcOnLoad="1"/>
</workbook>
</file>

<file path=xl/sharedStrings.xml><?xml version="1.0" encoding="utf-8"?>
<sst xmlns="http://schemas.openxmlformats.org/spreadsheetml/2006/main" count="520" uniqueCount="28">
  <si>
    <t xml:space="preserve">Appendix 2 </t>
  </si>
  <si>
    <t>Council Tax Amounts Per Band 2012/13</t>
  </si>
  <si>
    <t>Page 1</t>
  </si>
  <si>
    <t>Littlemore</t>
  </si>
  <si>
    <t>A</t>
  </si>
  <si>
    <t>B</t>
  </si>
  <si>
    <t>C</t>
  </si>
  <si>
    <t>D</t>
  </si>
  <si>
    <t>E</t>
  </si>
  <si>
    <t>F</t>
  </si>
  <si>
    <t>G</t>
  </si>
  <si>
    <t>H</t>
  </si>
  <si>
    <t>£</t>
  </si>
  <si>
    <t>Special Expenses</t>
  </si>
  <si>
    <t>City Wide Tax</t>
  </si>
  <si>
    <t>City Total</t>
  </si>
  <si>
    <t>Thames Valley Police</t>
  </si>
  <si>
    <t>Oxfordshire County</t>
  </si>
  <si>
    <t>Total</t>
  </si>
  <si>
    <t>Old Marston</t>
  </si>
  <si>
    <t>Risinghurst and Sandhills</t>
  </si>
  <si>
    <t>Page 2</t>
  </si>
  <si>
    <t>Blackbird Leys</t>
  </si>
  <si>
    <t>Unparished Area</t>
  </si>
  <si>
    <t>Parish Special Expenses</t>
  </si>
  <si>
    <t>PCC for Thames Valley</t>
  </si>
  <si>
    <t>Council Tax Amounts Per Band 2013/14</t>
  </si>
  <si>
    <t>Council Tax Amounts Per Band 2014/15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</si>
</sst>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0"/>
    <numFmt numFmtId="165" formatCode="#,##0.00000"/>
    <numFmt numFmtId="166" formatCode="0.0%"/>
    <numFmt numFmtId="167" formatCode="&quot;£&quot;#,##0.00"/>
    <numFmt numFmtId="168" formatCode="0.0000000%"/>
    <numFmt numFmtId="169" formatCode="0.00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5" fontId="7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10" fontId="7" fillId="0" borderId="13" xfId="0" applyNumberFormat="1" applyFont="1" applyBorder="1" applyAlignment="1">
      <alignment/>
    </xf>
    <xf numFmtId="10" fontId="7" fillId="33" borderId="13" xfId="0" applyNumberFormat="1" applyFont="1" applyFill="1" applyBorder="1" applyAlignment="1">
      <alignment/>
    </xf>
    <xf numFmtId="10" fontId="7" fillId="0" borderId="13" xfId="0" applyNumberFormat="1" applyFont="1" applyFill="1" applyBorder="1" applyAlignment="1">
      <alignment/>
    </xf>
    <xf numFmtId="10" fontId="4" fillId="0" borderId="13" xfId="0" applyNumberFormat="1" applyFont="1" applyBorder="1" applyAlignment="1">
      <alignment/>
    </xf>
    <xf numFmtId="10" fontId="4" fillId="33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10" fontId="7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7" fillId="35" borderId="11" xfId="0" applyNumberFormat="1" applyFont="1" applyFill="1" applyBorder="1" applyAlignment="1">
      <alignment/>
    </xf>
    <xf numFmtId="4" fontId="7" fillId="35" borderId="13" xfId="0" applyNumberFormat="1" applyFont="1" applyFill="1" applyBorder="1" applyAlignment="1">
      <alignment horizontal="right"/>
    </xf>
    <xf numFmtId="10" fontId="7" fillId="35" borderId="13" xfId="0" applyNumberFormat="1" applyFont="1" applyFill="1" applyBorder="1" applyAlignment="1">
      <alignment/>
    </xf>
    <xf numFmtId="10" fontId="4" fillId="35" borderId="13" xfId="0" applyNumberFormat="1" applyFont="1" applyFill="1" applyBorder="1" applyAlignment="1">
      <alignment/>
    </xf>
    <xf numFmtId="4" fontId="7" fillId="35" borderId="13" xfId="0" applyNumberFormat="1" applyFont="1" applyFill="1" applyBorder="1" applyAlignment="1">
      <alignment/>
    </xf>
    <xf numFmtId="4" fontId="8" fillId="35" borderId="13" xfId="0" applyNumberFormat="1" applyFont="1" applyFill="1" applyBorder="1" applyAlignment="1">
      <alignment/>
    </xf>
    <xf numFmtId="4" fontId="4" fillId="35" borderId="13" xfId="0" applyNumberFormat="1" applyFont="1" applyFill="1" applyBorder="1" applyAlignment="1">
      <alignment/>
    </xf>
    <xf numFmtId="4" fontId="5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6">
      <selection activeCell="A41" sqref="A41"/>
    </sheetView>
  </sheetViews>
  <sheetFormatPr defaultColWidth="9.140625" defaultRowHeight="12.75"/>
  <cols>
    <col min="1" max="1" width="29.140625" style="0" customWidth="1"/>
    <col min="2" max="2" width="11.140625" style="0" customWidth="1"/>
    <col min="3" max="3" width="10.8515625" style="0" customWidth="1"/>
    <col min="4" max="4" width="10.140625" style="0" customWidth="1"/>
    <col min="5" max="5" width="10.421875" style="29" customWidth="1"/>
    <col min="6" max="6" width="10.421875" style="0" customWidth="1"/>
    <col min="7" max="7" width="10.28125" style="0" customWidth="1"/>
    <col min="8" max="8" width="10.421875" style="0" customWidth="1"/>
    <col min="9" max="9" width="10.57421875" style="0" customWidth="1"/>
    <col min="11" max="11" width="11.421875" style="0" bestFit="1" customWidth="1"/>
    <col min="12" max="12" width="10.140625" style="0" bestFit="1" customWidth="1"/>
  </cols>
  <sheetData>
    <row r="1" spans="1:9" ht="15.75">
      <c r="A1" s="1" t="s">
        <v>0</v>
      </c>
      <c r="B1" s="46" t="s">
        <v>1</v>
      </c>
      <c r="C1" s="46"/>
      <c r="D1" s="46"/>
      <c r="E1" s="46"/>
      <c r="F1" s="46"/>
      <c r="G1" s="46"/>
      <c r="H1" s="46"/>
      <c r="I1" s="2" t="s">
        <v>2</v>
      </c>
    </row>
    <row r="2" spans="1:9" ht="15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>
      <c r="A3" s="5"/>
      <c r="B3" s="8" t="s">
        <v>12</v>
      </c>
      <c r="C3" s="9" t="s">
        <v>12</v>
      </c>
      <c r="D3" s="10" t="s">
        <v>12</v>
      </c>
      <c r="E3" s="11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>
      <c r="A4" s="5" t="s">
        <v>24</v>
      </c>
      <c r="B4" s="12">
        <f>E4/9*6</f>
        <v>21.293333333333333</v>
      </c>
      <c r="C4" s="12">
        <f>E4/9*7</f>
        <v>24.842222222222222</v>
      </c>
      <c r="D4" s="13">
        <f>E4/9*8</f>
        <v>28.391111111111112</v>
      </c>
      <c r="E4" s="14">
        <v>31.94</v>
      </c>
      <c r="F4" s="12">
        <f>E4/9*11</f>
        <v>39.03777777777778</v>
      </c>
      <c r="G4" s="12">
        <f>E4/9*13</f>
        <v>46.135555555555555</v>
      </c>
      <c r="H4" s="12">
        <f>E4/9*15</f>
        <v>53.233333333333334</v>
      </c>
      <c r="I4" s="12">
        <f>E4/9*18</f>
        <v>63.88</v>
      </c>
    </row>
    <row r="5" spans="1:9" ht="15">
      <c r="A5" s="12" t="s">
        <v>14</v>
      </c>
      <c r="B5" s="12">
        <v>168.37</v>
      </c>
      <c r="C5" s="12">
        <v>196.44</v>
      </c>
      <c r="D5" s="12">
        <v>224.5</v>
      </c>
      <c r="E5" s="14">
        <v>252.56</v>
      </c>
      <c r="F5" s="12">
        <v>308.68</v>
      </c>
      <c r="G5" s="12">
        <v>364.81</v>
      </c>
      <c r="H5" s="12">
        <v>420.93</v>
      </c>
      <c r="I5" s="12">
        <v>505.12</v>
      </c>
    </row>
    <row r="6" spans="1:9" ht="15">
      <c r="A6" s="12"/>
      <c r="B6" s="15"/>
      <c r="C6" s="12"/>
      <c r="D6" s="13"/>
      <c r="E6" s="14"/>
      <c r="F6" s="12"/>
      <c r="G6" s="12"/>
      <c r="H6" s="12"/>
      <c r="I6" s="12"/>
    </row>
    <row r="7" spans="1:9" ht="15.75">
      <c r="A7" s="16" t="s">
        <v>15</v>
      </c>
      <c r="B7" s="17">
        <f aca="true" t="shared" si="0" ref="B7:I7">SUM(B4:B6)</f>
        <v>189.66333333333333</v>
      </c>
      <c r="C7" s="17">
        <f t="shared" si="0"/>
        <v>221.28222222222223</v>
      </c>
      <c r="D7" s="17">
        <f t="shared" si="0"/>
        <v>252.89111111111112</v>
      </c>
      <c r="E7" s="18">
        <f t="shared" si="0"/>
        <v>284.5</v>
      </c>
      <c r="F7" s="17">
        <f t="shared" si="0"/>
        <v>347.71777777777777</v>
      </c>
      <c r="G7" s="17">
        <f t="shared" si="0"/>
        <v>410.94555555555553</v>
      </c>
      <c r="H7" s="17">
        <f t="shared" si="0"/>
        <v>474.16333333333336</v>
      </c>
      <c r="I7" s="17">
        <f t="shared" si="0"/>
        <v>569</v>
      </c>
    </row>
    <row r="8" spans="1:9" ht="15">
      <c r="A8" s="12" t="s">
        <v>16</v>
      </c>
      <c r="B8" s="12">
        <v>102.87</v>
      </c>
      <c r="C8" s="12">
        <v>120.01</v>
      </c>
      <c r="D8" s="12">
        <v>137.16</v>
      </c>
      <c r="E8" s="14">
        <v>154.3</v>
      </c>
      <c r="F8" s="12">
        <v>188.59</v>
      </c>
      <c r="G8" s="12">
        <v>222.88</v>
      </c>
      <c r="H8" s="12">
        <v>257.17</v>
      </c>
      <c r="I8" s="12">
        <v>308.6</v>
      </c>
    </row>
    <row r="9" spans="1:9" ht="15">
      <c r="A9" s="12" t="s">
        <v>17</v>
      </c>
      <c r="B9" s="12">
        <v>774.47</v>
      </c>
      <c r="C9" s="12">
        <v>903.55</v>
      </c>
      <c r="D9" s="13">
        <v>1032.63</v>
      </c>
      <c r="E9" s="14">
        <v>1161.71</v>
      </c>
      <c r="F9" s="12">
        <v>1419.87</v>
      </c>
      <c r="G9" s="12">
        <v>1678.03</v>
      </c>
      <c r="H9" s="12">
        <v>1936.18</v>
      </c>
      <c r="I9" s="12">
        <v>2323.42</v>
      </c>
    </row>
    <row r="10" spans="1:9" ht="15.75">
      <c r="A10" s="16" t="s">
        <v>18</v>
      </c>
      <c r="B10" s="16">
        <f aca="true" t="shared" si="1" ref="B10:I10">SUM(B7:B9)</f>
        <v>1067.0033333333333</v>
      </c>
      <c r="C10" s="16">
        <f t="shared" si="1"/>
        <v>1244.842222222222</v>
      </c>
      <c r="D10" s="16">
        <f t="shared" si="1"/>
        <v>1422.6811111111112</v>
      </c>
      <c r="E10" s="19">
        <f t="shared" si="1"/>
        <v>1600.51</v>
      </c>
      <c r="F10" s="16">
        <f t="shared" si="1"/>
        <v>1956.1777777777777</v>
      </c>
      <c r="G10" s="16">
        <f t="shared" si="1"/>
        <v>2311.8555555555554</v>
      </c>
      <c r="H10" s="16">
        <f t="shared" si="1"/>
        <v>2667.5133333333333</v>
      </c>
      <c r="I10" s="16">
        <f t="shared" si="1"/>
        <v>3201.02</v>
      </c>
    </row>
    <row r="11" spans="1:9" ht="15">
      <c r="A11" s="12"/>
      <c r="B11" s="12"/>
      <c r="C11" s="12"/>
      <c r="D11" s="13"/>
      <c r="E11" s="14"/>
      <c r="F11" s="12"/>
      <c r="G11" s="12"/>
      <c r="H11" s="12"/>
      <c r="I11" s="12"/>
    </row>
    <row r="12" spans="1:9" ht="15">
      <c r="A12" s="20" t="s">
        <v>19</v>
      </c>
      <c r="B12" s="9" t="s">
        <v>4</v>
      </c>
      <c r="C12" s="9" t="s">
        <v>5</v>
      </c>
      <c r="D12" s="10" t="s">
        <v>6</v>
      </c>
      <c r="E12" s="11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>
      <c r="A13" s="9"/>
      <c r="B13" s="9" t="s">
        <v>12</v>
      </c>
      <c r="C13" s="9" t="s">
        <v>12</v>
      </c>
      <c r="D13" s="10" t="s">
        <v>12</v>
      </c>
      <c r="E13" s="11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>
      <c r="A14" s="5" t="s">
        <v>24</v>
      </c>
      <c r="B14" s="12">
        <f>E14/9*6</f>
        <v>25.993333333333336</v>
      </c>
      <c r="C14" s="12">
        <f>E14/9*7</f>
        <v>30.32555555555556</v>
      </c>
      <c r="D14" s="13">
        <f>E14/9*8</f>
        <v>34.65777777777778</v>
      </c>
      <c r="E14" s="14">
        <v>38.99</v>
      </c>
      <c r="F14" s="12">
        <f>E14/9*11</f>
        <v>47.65444444444445</v>
      </c>
      <c r="G14" s="12">
        <f>E14/9*13</f>
        <v>56.31888888888889</v>
      </c>
      <c r="H14" s="12">
        <f>E14/9*15</f>
        <v>64.98333333333333</v>
      </c>
      <c r="I14" s="12">
        <f>E14/9*18</f>
        <v>77.98</v>
      </c>
    </row>
    <row r="15" spans="1:9" ht="15">
      <c r="A15" s="12" t="s">
        <v>14</v>
      </c>
      <c r="B15" s="12">
        <v>168.37</v>
      </c>
      <c r="C15" s="12">
        <v>196.44</v>
      </c>
      <c r="D15" s="12">
        <v>224.5</v>
      </c>
      <c r="E15" s="14">
        <v>252.56</v>
      </c>
      <c r="F15" s="12">
        <v>308.68</v>
      </c>
      <c r="G15" s="12">
        <v>364.81</v>
      </c>
      <c r="H15" s="12">
        <v>420.93</v>
      </c>
      <c r="I15" s="12">
        <v>505.12</v>
      </c>
    </row>
    <row r="16" spans="1:9" ht="15">
      <c r="A16" s="12"/>
      <c r="B16" s="15"/>
      <c r="C16" s="12"/>
      <c r="D16" s="13"/>
      <c r="E16" s="14"/>
      <c r="F16" s="12"/>
      <c r="G16" s="12"/>
      <c r="H16" s="12"/>
      <c r="I16" s="12"/>
    </row>
    <row r="17" spans="1:9" ht="15.75">
      <c r="A17" s="16" t="s">
        <v>15</v>
      </c>
      <c r="B17" s="17">
        <f aca="true" t="shared" si="2" ref="B17:I17">SUM(B14:B16)</f>
        <v>194.36333333333334</v>
      </c>
      <c r="C17" s="17">
        <f t="shared" si="2"/>
        <v>226.76555555555555</v>
      </c>
      <c r="D17" s="17">
        <f t="shared" si="2"/>
        <v>259.15777777777777</v>
      </c>
      <c r="E17" s="18">
        <f t="shared" si="2"/>
        <v>291.55</v>
      </c>
      <c r="F17" s="17">
        <f t="shared" si="2"/>
        <v>356.33444444444444</v>
      </c>
      <c r="G17" s="17">
        <f t="shared" si="2"/>
        <v>421.1288888888889</v>
      </c>
      <c r="H17" s="17">
        <f t="shared" si="2"/>
        <v>485.91333333333336</v>
      </c>
      <c r="I17" s="17">
        <f t="shared" si="2"/>
        <v>583.1</v>
      </c>
    </row>
    <row r="18" spans="1:9" ht="15">
      <c r="A18" s="12" t="s">
        <v>16</v>
      </c>
      <c r="B18" s="12">
        <v>102.87</v>
      </c>
      <c r="C18" s="12">
        <v>120.01</v>
      </c>
      <c r="D18" s="12">
        <v>137.16</v>
      </c>
      <c r="E18" s="14">
        <v>154.3</v>
      </c>
      <c r="F18" s="12">
        <v>188.59</v>
      </c>
      <c r="G18" s="12">
        <v>222.88</v>
      </c>
      <c r="H18" s="12">
        <v>257.17</v>
      </c>
      <c r="I18" s="12">
        <v>308.6</v>
      </c>
    </row>
    <row r="19" spans="1:9" ht="15">
      <c r="A19" s="12" t="s">
        <v>17</v>
      </c>
      <c r="B19" s="12">
        <v>774.47</v>
      </c>
      <c r="C19" s="12">
        <v>903.55</v>
      </c>
      <c r="D19" s="13">
        <v>1032.63</v>
      </c>
      <c r="E19" s="14">
        <v>1161.71</v>
      </c>
      <c r="F19" s="12">
        <v>1419.87</v>
      </c>
      <c r="G19" s="12">
        <v>1678.03</v>
      </c>
      <c r="H19" s="12">
        <v>1936.18</v>
      </c>
      <c r="I19" s="12">
        <v>2323.42</v>
      </c>
    </row>
    <row r="20" spans="1:9" ht="15.75">
      <c r="A20" s="16" t="s">
        <v>18</v>
      </c>
      <c r="B20" s="16">
        <f aca="true" t="shared" si="3" ref="B20:I20">SUM(B17:B19)</f>
        <v>1071.7033333333334</v>
      </c>
      <c r="C20" s="16">
        <f t="shared" si="3"/>
        <v>1250.3255555555556</v>
      </c>
      <c r="D20" s="16">
        <f t="shared" si="3"/>
        <v>1428.947777777778</v>
      </c>
      <c r="E20" s="19">
        <f t="shared" si="3"/>
        <v>1607.56</v>
      </c>
      <c r="F20" s="16">
        <f t="shared" si="3"/>
        <v>1964.7944444444443</v>
      </c>
      <c r="G20" s="16">
        <f t="shared" si="3"/>
        <v>2322.038888888889</v>
      </c>
      <c r="H20" s="16">
        <f t="shared" si="3"/>
        <v>2679.2633333333333</v>
      </c>
      <c r="I20" s="16">
        <f t="shared" si="3"/>
        <v>3215.12</v>
      </c>
    </row>
    <row r="21" spans="1:9" ht="15.75">
      <c r="A21" s="16"/>
      <c r="B21" s="12"/>
      <c r="C21" s="12"/>
      <c r="D21" s="13"/>
      <c r="E21" s="14"/>
      <c r="F21" s="12"/>
      <c r="G21" s="12"/>
      <c r="H21" s="12"/>
      <c r="I21" s="12"/>
    </row>
    <row r="22" spans="1:9" ht="15">
      <c r="A22" s="21" t="s">
        <v>20</v>
      </c>
      <c r="B22" s="9" t="s">
        <v>4</v>
      </c>
      <c r="C22" s="9" t="s">
        <v>5</v>
      </c>
      <c r="D22" s="10" t="s">
        <v>6</v>
      </c>
      <c r="E22" s="11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>
      <c r="A23" s="9"/>
      <c r="B23" s="9" t="s">
        <v>12</v>
      </c>
      <c r="C23" s="9" t="s">
        <v>12</v>
      </c>
      <c r="D23" s="10" t="s">
        <v>12</v>
      </c>
      <c r="E23" s="11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9" ht="15">
      <c r="A24" s="5" t="s">
        <v>24</v>
      </c>
      <c r="B24" s="12">
        <f>E24/9*6</f>
        <v>18.273333333333333</v>
      </c>
      <c r="C24" s="12">
        <f>E24/9*7</f>
        <v>21.31888888888889</v>
      </c>
      <c r="D24" s="13">
        <f>E24/9*8</f>
        <v>24.364444444444445</v>
      </c>
      <c r="E24" s="14">
        <v>27.41</v>
      </c>
      <c r="F24" s="12">
        <f>E24/9*11</f>
        <v>33.501111111111115</v>
      </c>
      <c r="G24" s="12">
        <f>E24/9*13</f>
        <v>39.59222222222222</v>
      </c>
      <c r="H24" s="12">
        <f>E24/9*15</f>
        <v>45.68333333333334</v>
      </c>
      <c r="I24" s="12">
        <f>E24/9*18</f>
        <v>54.82</v>
      </c>
    </row>
    <row r="25" spans="1:11" ht="15">
      <c r="A25" s="12" t="s">
        <v>14</v>
      </c>
      <c r="B25" s="12">
        <v>168.37</v>
      </c>
      <c r="C25" s="12">
        <v>196.44</v>
      </c>
      <c r="D25" s="12">
        <v>224.5</v>
      </c>
      <c r="E25" s="14">
        <v>252.56</v>
      </c>
      <c r="F25" s="12">
        <v>308.68</v>
      </c>
      <c r="G25" s="12">
        <v>364.81</v>
      </c>
      <c r="H25" s="12">
        <v>420.93</v>
      </c>
      <c r="I25" s="12">
        <v>505.12</v>
      </c>
      <c r="K25" s="35">
        <v>1583.06</v>
      </c>
    </row>
    <row r="26" spans="1:9" ht="15">
      <c r="A26" s="12"/>
      <c r="B26" s="15"/>
      <c r="C26" s="12"/>
      <c r="D26" s="13"/>
      <c r="E26" s="14"/>
      <c r="F26" s="12"/>
      <c r="G26" s="12"/>
      <c r="H26" s="12"/>
      <c r="I26" s="12"/>
    </row>
    <row r="27" spans="1:11" ht="15.75">
      <c r="A27" s="16" t="s">
        <v>15</v>
      </c>
      <c r="B27" s="17">
        <f aca="true" t="shared" si="4" ref="B27:I27">SUM(B24:B26)</f>
        <v>186.64333333333335</v>
      </c>
      <c r="C27" s="17">
        <f t="shared" si="4"/>
        <v>217.7588888888889</v>
      </c>
      <c r="D27" s="17">
        <f t="shared" si="4"/>
        <v>248.86444444444444</v>
      </c>
      <c r="E27" s="18">
        <f t="shared" si="4"/>
        <v>279.97</v>
      </c>
      <c r="F27" s="17">
        <f t="shared" si="4"/>
        <v>342.18111111111114</v>
      </c>
      <c r="G27" s="17">
        <f t="shared" si="4"/>
        <v>404.40222222222224</v>
      </c>
      <c r="H27" s="17">
        <f t="shared" si="4"/>
        <v>466.61333333333334</v>
      </c>
      <c r="I27" s="17">
        <f t="shared" si="4"/>
        <v>559.94</v>
      </c>
      <c r="K27" s="25">
        <f>E28</f>
        <v>154.3</v>
      </c>
    </row>
    <row r="28" spans="1:11" ht="15">
      <c r="A28" s="12" t="s">
        <v>16</v>
      </c>
      <c r="B28" s="12">
        <v>102.87</v>
      </c>
      <c r="C28" s="12">
        <v>120.01</v>
      </c>
      <c r="D28" s="12">
        <v>137.16</v>
      </c>
      <c r="E28" s="14">
        <v>154.3</v>
      </c>
      <c r="F28" s="12">
        <v>188.59</v>
      </c>
      <c r="G28" s="12">
        <v>222.88</v>
      </c>
      <c r="H28" s="12">
        <v>257.17</v>
      </c>
      <c r="I28" s="12">
        <v>308.6</v>
      </c>
      <c r="K28" s="25">
        <f>E29</f>
        <v>1161.71</v>
      </c>
    </row>
    <row r="29" spans="1:9" ht="15">
      <c r="A29" s="12" t="s">
        <v>17</v>
      </c>
      <c r="B29" s="12">
        <v>774.47</v>
      </c>
      <c r="C29" s="12">
        <v>903.55</v>
      </c>
      <c r="D29" s="13">
        <v>1032.63</v>
      </c>
      <c r="E29" s="14">
        <v>1161.71</v>
      </c>
      <c r="F29" s="12">
        <v>1419.87</v>
      </c>
      <c r="G29" s="12">
        <v>1678.03</v>
      </c>
      <c r="H29" s="12">
        <v>1936.18</v>
      </c>
      <c r="I29" s="12">
        <v>2323.42</v>
      </c>
    </row>
    <row r="30" spans="1:11" ht="15.75">
      <c r="A30" s="16" t="s">
        <v>18</v>
      </c>
      <c r="B30" s="16">
        <f aca="true" t="shared" si="5" ref="B30:I30">SUM(B27:B29)</f>
        <v>1063.9833333333333</v>
      </c>
      <c r="C30" s="16">
        <f t="shared" si="5"/>
        <v>1241.318888888889</v>
      </c>
      <c r="D30" s="16">
        <f t="shared" si="5"/>
        <v>1418.6544444444446</v>
      </c>
      <c r="E30" s="19">
        <f t="shared" si="5"/>
        <v>1595.98</v>
      </c>
      <c r="F30" s="16">
        <f t="shared" si="5"/>
        <v>1950.641111111111</v>
      </c>
      <c r="G30" s="16">
        <f t="shared" si="5"/>
        <v>2305.3122222222223</v>
      </c>
      <c r="H30" s="16">
        <f t="shared" si="5"/>
        <v>2659.963333333333</v>
      </c>
      <c r="I30" s="16">
        <f t="shared" si="5"/>
        <v>3191.96</v>
      </c>
      <c r="K30" s="25">
        <f>K25-K27-K28</f>
        <v>267.04999999999995</v>
      </c>
    </row>
    <row r="31" spans="1:9" ht="15.75">
      <c r="A31" s="1"/>
      <c r="B31" s="46" t="s">
        <v>1</v>
      </c>
      <c r="C31" s="46"/>
      <c r="D31" s="46"/>
      <c r="E31" s="46"/>
      <c r="F31" s="46"/>
      <c r="G31" s="46"/>
      <c r="H31" s="46"/>
      <c r="I31" s="2" t="s">
        <v>21</v>
      </c>
    </row>
    <row r="32" spans="1:9" ht="15">
      <c r="A32" s="22" t="s">
        <v>22</v>
      </c>
      <c r="B32" s="9" t="s">
        <v>4</v>
      </c>
      <c r="C32" s="9" t="s">
        <v>5</v>
      </c>
      <c r="D32" s="10" t="s">
        <v>6</v>
      </c>
      <c r="E32" s="11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>
      <c r="A33" s="9"/>
      <c r="B33" s="9" t="s">
        <v>12</v>
      </c>
      <c r="C33" s="9" t="s">
        <v>12</v>
      </c>
      <c r="D33" s="10" t="s">
        <v>12</v>
      </c>
      <c r="E33" s="11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>
      <c r="A34" s="5" t="s">
        <v>24</v>
      </c>
      <c r="B34" s="12">
        <f>E34/9*6</f>
        <v>5.7333333333333325</v>
      </c>
      <c r="C34" s="12">
        <f>E34/9*7</f>
        <v>6.688888888888888</v>
      </c>
      <c r="D34" s="13">
        <f>E34/9*8</f>
        <v>7.644444444444444</v>
      </c>
      <c r="E34" s="14">
        <v>8.6</v>
      </c>
      <c r="F34" s="12">
        <f>E34/9*11</f>
        <v>10.511111111111111</v>
      </c>
      <c r="G34" s="12">
        <f>E34/9*13</f>
        <v>12.42222222222222</v>
      </c>
      <c r="H34" s="12">
        <f>E34/9*15</f>
        <v>14.333333333333332</v>
      </c>
      <c r="I34" s="12">
        <f>E34/9*18</f>
        <v>17.2</v>
      </c>
    </row>
    <row r="35" spans="1:9" ht="15">
      <c r="A35" s="12" t="s">
        <v>14</v>
      </c>
      <c r="B35" s="12">
        <v>168.37</v>
      </c>
      <c r="C35" s="12">
        <v>196.44</v>
      </c>
      <c r="D35" s="12">
        <v>224.5</v>
      </c>
      <c r="E35" s="14">
        <v>252.56</v>
      </c>
      <c r="F35" s="12">
        <v>308.68</v>
      </c>
      <c r="G35" s="12">
        <v>364.81</v>
      </c>
      <c r="H35" s="12">
        <v>420.93</v>
      </c>
      <c r="I35" s="12">
        <v>505.12</v>
      </c>
    </row>
    <row r="36" spans="1:9" ht="15">
      <c r="A36" s="12"/>
      <c r="B36" s="15"/>
      <c r="C36" s="12"/>
      <c r="D36" s="13"/>
      <c r="E36" s="14"/>
      <c r="F36" s="12"/>
      <c r="G36" s="12"/>
      <c r="H36" s="12"/>
      <c r="I36" s="12"/>
    </row>
    <row r="37" spans="1:9" ht="15.75">
      <c r="A37" s="16" t="s">
        <v>15</v>
      </c>
      <c r="B37" s="17">
        <f aca="true" t="shared" si="6" ref="B37:I37">SUM(B34:B36)</f>
        <v>174.10333333333332</v>
      </c>
      <c r="C37" s="17">
        <f t="shared" si="6"/>
        <v>203.1288888888889</v>
      </c>
      <c r="D37" s="17">
        <f t="shared" si="6"/>
        <v>232.14444444444445</v>
      </c>
      <c r="E37" s="18">
        <f t="shared" si="6"/>
        <v>261.16</v>
      </c>
      <c r="F37" s="17">
        <f t="shared" si="6"/>
        <v>319.1911111111111</v>
      </c>
      <c r="G37" s="17">
        <f t="shared" si="6"/>
        <v>377.2322222222222</v>
      </c>
      <c r="H37" s="17">
        <f t="shared" si="6"/>
        <v>435.2633333333333</v>
      </c>
      <c r="I37" s="17">
        <f t="shared" si="6"/>
        <v>522.32</v>
      </c>
    </row>
    <row r="38" spans="1:9" ht="15">
      <c r="A38" s="12" t="s">
        <v>16</v>
      </c>
      <c r="B38" s="12">
        <v>102.87</v>
      </c>
      <c r="C38" s="12">
        <v>120.01</v>
      </c>
      <c r="D38" s="12">
        <v>137.16</v>
      </c>
      <c r="E38" s="14">
        <v>154.3</v>
      </c>
      <c r="F38" s="12">
        <v>188.59</v>
      </c>
      <c r="G38" s="12">
        <v>222.88</v>
      </c>
      <c r="H38" s="12">
        <v>257.17</v>
      </c>
      <c r="I38" s="12">
        <v>308.6</v>
      </c>
    </row>
    <row r="39" spans="1:9" ht="15">
      <c r="A39" s="12" t="s">
        <v>17</v>
      </c>
      <c r="B39" s="12">
        <v>774.47</v>
      </c>
      <c r="C39" s="12">
        <v>903.55</v>
      </c>
      <c r="D39" s="13">
        <v>1032.63</v>
      </c>
      <c r="E39" s="14">
        <v>1161.71</v>
      </c>
      <c r="F39" s="12">
        <v>1419.87</v>
      </c>
      <c r="G39" s="12">
        <v>1678.03</v>
      </c>
      <c r="H39" s="12">
        <v>1936.18</v>
      </c>
      <c r="I39" s="12">
        <v>2323.42</v>
      </c>
    </row>
    <row r="40" spans="1:9" ht="15.75">
      <c r="A40" s="16" t="s">
        <v>18</v>
      </c>
      <c r="B40" s="16">
        <f aca="true" t="shared" si="7" ref="B40:I40">SUM(B37:B39)</f>
        <v>1051.4433333333334</v>
      </c>
      <c r="C40" s="16">
        <f t="shared" si="7"/>
        <v>1226.6888888888889</v>
      </c>
      <c r="D40" s="16">
        <f t="shared" si="7"/>
        <v>1401.9344444444446</v>
      </c>
      <c r="E40" s="19">
        <f t="shared" si="7"/>
        <v>1577.17</v>
      </c>
      <c r="F40" s="16">
        <f t="shared" si="7"/>
        <v>1927.651111111111</v>
      </c>
      <c r="G40" s="16">
        <f t="shared" si="7"/>
        <v>2278.1422222222222</v>
      </c>
      <c r="H40" s="16">
        <f t="shared" si="7"/>
        <v>2628.6133333333337</v>
      </c>
      <c r="I40" s="16">
        <f t="shared" si="7"/>
        <v>3154.34</v>
      </c>
    </row>
    <row r="41" spans="1:9" ht="15.75">
      <c r="A41" s="16"/>
      <c r="B41" s="12"/>
      <c r="C41" s="12"/>
      <c r="D41" s="13"/>
      <c r="E41" s="14"/>
      <c r="F41" s="12"/>
      <c r="G41" s="12"/>
      <c r="H41" s="12"/>
      <c r="I41" s="12"/>
    </row>
    <row r="42" spans="1:9" ht="15">
      <c r="A42" s="21" t="s">
        <v>23</v>
      </c>
      <c r="B42" s="9" t="s">
        <v>4</v>
      </c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>
      <c r="A43" s="9"/>
      <c r="B43" s="9" t="s">
        <v>12</v>
      </c>
      <c r="C43" s="9" t="s">
        <v>12</v>
      </c>
      <c r="D43" s="10" t="s">
        <v>12</v>
      </c>
      <c r="E43" s="11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>
      <c r="A44" s="12" t="s">
        <v>13</v>
      </c>
      <c r="B44" s="12">
        <f>E44/9*6</f>
        <v>8.393333333333333</v>
      </c>
      <c r="C44" s="12">
        <f>E44/9*7</f>
        <v>9.792222222222222</v>
      </c>
      <c r="D44" s="12">
        <f>E44/9*8</f>
        <v>11.19111111111111</v>
      </c>
      <c r="E44" s="14">
        <v>12.59</v>
      </c>
      <c r="F44" s="12">
        <f>E44/9*11</f>
        <v>15.387777777777778</v>
      </c>
      <c r="G44" s="12">
        <f>E44/9*13</f>
        <v>18.185555555555556</v>
      </c>
      <c r="H44" s="12">
        <f>E44/9*15</f>
        <v>20.983333333333334</v>
      </c>
      <c r="I44" s="12">
        <f>E44/9*18</f>
        <v>25.18</v>
      </c>
    </row>
    <row r="45" spans="1:9" ht="15">
      <c r="A45" s="12" t="s">
        <v>14</v>
      </c>
      <c r="B45" s="12">
        <v>168.37</v>
      </c>
      <c r="C45" s="12">
        <v>196.44</v>
      </c>
      <c r="D45" s="12">
        <v>224.5</v>
      </c>
      <c r="E45" s="14">
        <v>252.56</v>
      </c>
      <c r="F45" s="12">
        <v>308.68</v>
      </c>
      <c r="G45" s="12">
        <v>364.81</v>
      </c>
      <c r="H45" s="12">
        <v>420.93</v>
      </c>
      <c r="I45" s="12">
        <v>505.12</v>
      </c>
    </row>
    <row r="46" spans="1:9" ht="15">
      <c r="A46" s="12"/>
      <c r="B46" s="23"/>
      <c r="C46" s="12"/>
      <c r="D46" s="13"/>
      <c r="E46" s="14"/>
      <c r="F46" s="12"/>
      <c r="G46" s="12"/>
      <c r="H46" s="12"/>
      <c r="I46" s="12"/>
    </row>
    <row r="47" spans="1:9" ht="15.75">
      <c r="A47" s="16" t="s">
        <v>15</v>
      </c>
      <c r="B47" s="17">
        <f aca="true" t="shared" si="8" ref="B47:I47">SUM(B44:B46)</f>
        <v>176.76333333333335</v>
      </c>
      <c r="C47" s="17">
        <f t="shared" si="8"/>
        <v>206.23222222222222</v>
      </c>
      <c r="D47" s="17">
        <f t="shared" si="8"/>
        <v>235.6911111111111</v>
      </c>
      <c r="E47" s="18">
        <f t="shared" si="8"/>
        <v>265.15</v>
      </c>
      <c r="F47" s="17">
        <f t="shared" si="8"/>
        <v>324.0677777777778</v>
      </c>
      <c r="G47" s="17">
        <f t="shared" si="8"/>
        <v>382.99555555555554</v>
      </c>
      <c r="H47" s="17">
        <f t="shared" si="8"/>
        <v>441.91333333333336</v>
      </c>
      <c r="I47" s="17">
        <f t="shared" si="8"/>
        <v>530.3</v>
      </c>
    </row>
    <row r="48" spans="1:9" ht="15">
      <c r="A48" s="12" t="s">
        <v>16</v>
      </c>
      <c r="B48" s="12">
        <v>102.87</v>
      </c>
      <c r="C48" s="12">
        <v>120.01</v>
      </c>
      <c r="D48" s="12">
        <v>137.16</v>
      </c>
      <c r="E48" s="14">
        <v>154.3</v>
      </c>
      <c r="F48" s="12">
        <v>188.59</v>
      </c>
      <c r="G48" s="12">
        <v>222.88</v>
      </c>
      <c r="H48" s="12">
        <v>257.17</v>
      </c>
      <c r="I48" s="12">
        <v>308.6</v>
      </c>
    </row>
    <row r="49" spans="1:9" ht="15">
      <c r="A49" s="12" t="s">
        <v>17</v>
      </c>
      <c r="B49" s="12">
        <v>774.47</v>
      </c>
      <c r="C49" s="12">
        <v>903.55</v>
      </c>
      <c r="D49" s="13">
        <v>1032.63</v>
      </c>
      <c r="E49" s="14">
        <v>1161.71</v>
      </c>
      <c r="F49" s="12">
        <v>1419.87</v>
      </c>
      <c r="G49" s="12">
        <v>1678.03</v>
      </c>
      <c r="H49" s="12">
        <v>1936.18</v>
      </c>
      <c r="I49" s="12">
        <v>2323.42</v>
      </c>
    </row>
    <row r="50" spans="1:9" ht="15.75">
      <c r="A50" s="16" t="s">
        <v>18</v>
      </c>
      <c r="B50" s="16">
        <f aca="true" t="shared" si="9" ref="B50:I50">SUM(B47:B49)</f>
        <v>1054.1033333333335</v>
      </c>
      <c r="C50" s="16">
        <f t="shared" si="9"/>
        <v>1229.792222222222</v>
      </c>
      <c r="D50" s="24">
        <f t="shared" si="9"/>
        <v>1405.4811111111112</v>
      </c>
      <c r="E50" s="19">
        <f t="shared" si="9"/>
        <v>1581.16</v>
      </c>
      <c r="F50" s="16">
        <f t="shared" si="9"/>
        <v>1932.5277777777778</v>
      </c>
      <c r="G50" s="16">
        <f t="shared" si="9"/>
        <v>2283.9055555555556</v>
      </c>
      <c r="H50" s="16">
        <f t="shared" si="9"/>
        <v>2635.2633333333333</v>
      </c>
      <c r="I50" s="16">
        <f t="shared" si="9"/>
        <v>3162.32</v>
      </c>
    </row>
    <row r="53" spans="2:9" ht="12.75">
      <c r="B53" s="25"/>
      <c r="C53" s="25"/>
      <c r="D53" s="25"/>
      <c r="E53" s="26"/>
      <c r="F53" s="25"/>
      <c r="G53" s="25"/>
      <c r="H53" s="25"/>
      <c r="I53" s="25"/>
    </row>
    <row r="70" spans="3:4" ht="12.75">
      <c r="C70" s="27"/>
      <c r="D70" s="28"/>
    </row>
    <row r="71" spans="3:4" ht="12.75">
      <c r="C71" s="27"/>
      <c r="D71" s="28"/>
    </row>
    <row r="72" spans="3:4" ht="12.75">
      <c r="C72" s="27"/>
      <c r="D72" s="28"/>
    </row>
  </sheetData>
  <sheetProtection/>
  <mergeCells count="2">
    <mergeCell ref="B1:H1"/>
    <mergeCell ref="B31:H3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9.140625" style="0" customWidth="1"/>
    <col min="2" max="2" width="11.140625" style="0" customWidth="1"/>
    <col min="3" max="3" width="10.8515625" style="0" customWidth="1"/>
    <col min="4" max="4" width="10.140625" style="0" customWidth="1"/>
    <col min="5" max="5" width="10.421875" style="29" customWidth="1"/>
    <col min="6" max="6" width="10.421875" style="0" customWidth="1"/>
    <col min="7" max="7" width="10.28125" style="0" customWidth="1"/>
    <col min="8" max="8" width="10.421875" style="0" customWidth="1"/>
    <col min="9" max="9" width="10.57421875" style="0" customWidth="1"/>
    <col min="11" max="11" width="11.421875" style="0" bestFit="1" customWidth="1"/>
    <col min="12" max="12" width="10.140625" style="0" bestFit="1" customWidth="1"/>
  </cols>
  <sheetData>
    <row r="1" spans="1:9" ht="15.75">
      <c r="A1" s="1" t="s">
        <v>0</v>
      </c>
      <c r="B1" s="46" t="s">
        <v>26</v>
      </c>
      <c r="C1" s="46"/>
      <c r="D1" s="46"/>
      <c r="E1" s="46"/>
      <c r="F1" s="46"/>
      <c r="G1" s="46"/>
      <c r="H1" s="46"/>
      <c r="I1" s="2" t="s">
        <v>2</v>
      </c>
    </row>
    <row r="2" spans="1:9" ht="15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>
      <c r="A3" s="5"/>
      <c r="B3" s="8" t="s">
        <v>12</v>
      </c>
      <c r="C3" s="9" t="s">
        <v>12</v>
      </c>
      <c r="D3" s="10" t="s">
        <v>12</v>
      </c>
      <c r="E3" s="11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>
      <c r="A4" s="5" t="s">
        <v>24</v>
      </c>
      <c r="B4" s="12">
        <v>19.84</v>
      </c>
      <c r="C4" s="12">
        <v>23.15</v>
      </c>
      <c r="D4" s="13">
        <v>26.45</v>
      </c>
      <c r="E4" s="14">
        <v>29.76</v>
      </c>
      <c r="F4" s="12">
        <v>36.37</v>
      </c>
      <c r="G4" s="12">
        <v>42.99</v>
      </c>
      <c r="H4" s="12">
        <v>49.6</v>
      </c>
      <c r="I4" s="12">
        <v>59.52</v>
      </c>
    </row>
    <row r="5" spans="1:9" ht="15">
      <c r="A5" s="12" t="s">
        <v>14</v>
      </c>
      <c r="B5" s="12">
        <v>171.04</v>
      </c>
      <c r="C5" s="12">
        <v>199.55</v>
      </c>
      <c r="D5" s="12">
        <v>228.05</v>
      </c>
      <c r="E5" s="14">
        <v>256.56</v>
      </c>
      <c r="F5" s="12">
        <v>313.57</v>
      </c>
      <c r="G5" s="12">
        <v>370.59</v>
      </c>
      <c r="H5" s="12">
        <v>427.6</v>
      </c>
      <c r="I5" s="12">
        <v>513.12</v>
      </c>
    </row>
    <row r="6" spans="1:9" ht="15">
      <c r="A6" s="12"/>
      <c r="B6" s="15"/>
      <c r="C6" s="12"/>
      <c r="D6" s="13"/>
      <c r="E6" s="14"/>
      <c r="F6" s="12"/>
      <c r="G6" s="12"/>
      <c r="H6" s="12"/>
      <c r="I6" s="12"/>
    </row>
    <row r="7" spans="1:9" ht="15.75">
      <c r="A7" s="16" t="s">
        <v>15</v>
      </c>
      <c r="B7" s="17">
        <f aca="true" t="shared" si="0" ref="B7:I7">SUM(B4:B6)</f>
        <v>190.88</v>
      </c>
      <c r="C7" s="17">
        <f t="shared" si="0"/>
        <v>222.70000000000002</v>
      </c>
      <c r="D7" s="17">
        <f t="shared" si="0"/>
        <v>254.5</v>
      </c>
      <c r="E7" s="18">
        <f t="shared" si="0"/>
        <v>286.32</v>
      </c>
      <c r="F7" s="17">
        <f t="shared" si="0"/>
        <v>349.94</v>
      </c>
      <c r="G7" s="17">
        <f t="shared" si="0"/>
        <v>413.58</v>
      </c>
      <c r="H7" s="17">
        <f t="shared" si="0"/>
        <v>477.20000000000005</v>
      </c>
      <c r="I7" s="17">
        <f t="shared" si="0"/>
        <v>572.64</v>
      </c>
    </row>
    <row r="8" spans="1:9" ht="15">
      <c r="A8" s="12" t="s">
        <v>25</v>
      </c>
      <c r="B8" s="12">
        <v>104.92</v>
      </c>
      <c r="C8" s="12">
        <v>122.41</v>
      </c>
      <c r="D8" s="12">
        <v>139.89</v>
      </c>
      <c r="E8" s="14">
        <v>157.38</v>
      </c>
      <c r="F8" s="12">
        <v>192.35</v>
      </c>
      <c r="G8" s="12">
        <v>227.33</v>
      </c>
      <c r="H8" s="12">
        <v>262.3</v>
      </c>
      <c r="I8" s="12">
        <v>314.76</v>
      </c>
    </row>
    <row r="9" spans="1:9" ht="15">
      <c r="A9" s="12" t="s">
        <v>17</v>
      </c>
      <c r="B9" s="12">
        <v>789.89</v>
      </c>
      <c r="C9" s="12">
        <v>921.53</v>
      </c>
      <c r="D9" s="13">
        <v>1053.18</v>
      </c>
      <c r="E9" s="14">
        <v>1184.83</v>
      </c>
      <c r="F9" s="12">
        <v>1448.13</v>
      </c>
      <c r="G9" s="12">
        <v>1711.42</v>
      </c>
      <c r="H9" s="12">
        <v>1974.72</v>
      </c>
      <c r="I9" s="12">
        <v>2369.66</v>
      </c>
    </row>
    <row r="10" spans="1:9" ht="15.75">
      <c r="A10" s="16" t="s">
        <v>18</v>
      </c>
      <c r="B10" s="16">
        <f aca="true" t="shared" si="1" ref="B10:I10">SUM(B7:B9)</f>
        <v>1085.69</v>
      </c>
      <c r="C10" s="16">
        <f t="shared" si="1"/>
        <v>1266.6399999999999</v>
      </c>
      <c r="D10" s="16">
        <f t="shared" si="1"/>
        <v>1447.5700000000002</v>
      </c>
      <c r="E10" s="19">
        <f t="shared" si="1"/>
        <v>1628.53</v>
      </c>
      <c r="F10" s="16">
        <f t="shared" si="1"/>
        <v>1990.42</v>
      </c>
      <c r="G10" s="16">
        <f t="shared" si="1"/>
        <v>2352.33</v>
      </c>
      <c r="H10" s="16">
        <f t="shared" si="1"/>
        <v>2714.2200000000003</v>
      </c>
      <c r="I10" s="16">
        <f t="shared" si="1"/>
        <v>3257.06</v>
      </c>
    </row>
    <row r="11" spans="1:9" ht="15">
      <c r="A11" s="12"/>
      <c r="B11" s="12"/>
      <c r="C11" s="12"/>
      <c r="D11" s="13"/>
      <c r="E11" s="14"/>
      <c r="F11" s="12"/>
      <c r="G11" s="12"/>
      <c r="H11" s="12"/>
      <c r="I11" s="12"/>
    </row>
    <row r="12" spans="1:9" ht="15">
      <c r="A12" s="20" t="s">
        <v>19</v>
      </c>
      <c r="B12" s="9" t="s">
        <v>4</v>
      </c>
      <c r="C12" s="9" t="s">
        <v>5</v>
      </c>
      <c r="D12" s="10" t="s">
        <v>6</v>
      </c>
      <c r="E12" s="11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>
      <c r="A13" s="9"/>
      <c r="B13" s="9" t="s">
        <v>12</v>
      </c>
      <c r="C13" s="9" t="s">
        <v>12</v>
      </c>
      <c r="D13" s="10" t="s">
        <v>12</v>
      </c>
      <c r="E13" s="11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>
      <c r="A14" s="5" t="s">
        <v>24</v>
      </c>
      <c r="B14" s="12">
        <v>26.51</v>
      </c>
      <c r="C14" s="12">
        <v>30.93</v>
      </c>
      <c r="D14" s="13">
        <v>35.35</v>
      </c>
      <c r="E14" s="14">
        <v>39.77</v>
      </c>
      <c r="F14" s="12">
        <v>48.61</v>
      </c>
      <c r="G14" s="12">
        <v>57.45</v>
      </c>
      <c r="H14" s="12">
        <v>66.28</v>
      </c>
      <c r="I14" s="12">
        <v>79.54</v>
      </c>
    </row>
    <row r="15" spans="1:9" ht="15">
      <c r="A15" s="12" t="s">
        <v>14</v>
      </c>
      <c r="B15" s="12">
        <v>171.04</v>
      </c>
      <c r="C15" s="12">
        <v>199.55</v>
      </c>
      <c r="D15" s="12">
        <v>228.05</v>
      </c>
      <c r="E15" s="14">
        <v>256.56</v>
      </c>
      <c r="F15" s="12">
        <v>313.57</v>
      </c>
      <c r="G15" s="12">
        <v>370.59</v>
      </c>
      <c r="H15" s="12">
        <v>427.6</v>
      </c>
      <c r="I15" s="12">
        <v>513.12</v>
      </c>
    </row>
    <row r="16" spans="1:9" ht="15">
      <c r="A16" s="12"/>
      <c r="B16" s="15"/>
      <c r="C16" s="12"/>
      <c r="D16" s="13"/>
      <c r="E16" s="14"/>
      <c r="F16" s="12"/>
      <c r="G16" s="12"/>
      <c r="H16" s="12"/>
      <c r="I16" s="12"/>
    </row>
    <row r="17" spans="1:9" ht="15.75">
      <c r="A17" s="16" t="s">
        <v>15</v>
      </c>
      <c r="B17" s="17">
        <f aca="true" t="shared" si="2" ref="B17:I17">SUM(B14:B16)</f>
        <v>197.54999999999998</v>
      </c>
      <c r="C17" s="17">
        <f t="shared" si="2"/>
        <v>230.48000000000002</v>
      </c>
      <c r="D17" s="17">
        <f t="shared" si="2"/>
        <v>263.40000000000003</v>
      </c>
      <c r="E17" s="18">
        <f t="shared" si="2"/>
        <v>296.33</v>
      </c>
      <c r="F17" s="17">
        <f t="shared" si="2"/>
        <v>362.18</v>
      </c>
      <c r="G17" s="17">
        <f t="shared" si="2"/>
        <v>428.03999999999996</v>
      </c>
      <c r="H17" s="17">
        <f t="shared" si="2"/>
        <v>493.88</v>
      </c>
      <c r="I17" s="17">
        <f t="shared" si="2"/>
        <v>592.66</v>
      </c>
    </row>
    <row r="18" spans="1:9" ht="15">
      <c r="A18" s="12" t="s">
        <v>25</v>
      </c>
      <c r="B18" s="12">
        <v>104.92</v>
      </c>
      <c r="C18" s="12">
        <v>122.41</v>
      </c>
      <c r="D18" s="12">
        <v>139.89</v>
      </c>
      <c r="E18" s="14">
        <v>157.38</v>
      </c>
      <c r="F18" s="12">
        <v>192.35</v>
      </c>
      <c r="G18" s="12">
        <v>227.33</v>
      </c>
      <c r="H18" s="12">
        <v>262.3</v>
      </c>
      <c r="I18" s="12">
        <v>314.76</v>
      </c>
    </row>
    <row r="19" spans="1:9" ht="15">
      <c r="A19" s="12" t="s">
        <v>17</v>
      </c>
      <c r="B19" s="12">
        <v>789.89</v>
      </c>
      <c r="C19" s="12">
        <v>921.53</v>
      </c>
      <c r="D19" s="13">
        <v>1053.18</v>
      </c>
      <c r="E19" s="14">
        <v>1184.83</v>
      </c>
      <c r="F19" s="12">
        <v>1448.13</v>
      </c>
      <c r="G19" s="12">
        <v>1711.42</v>
      </c>
      <c r="H19" s="12">
        <v>1974.72</v>
      </c>
      <c r="I19" s="12">
        <v>2369.66</v>
      </c>
    </row>
    <row r="20" spans="1:9" ht="15.75">
      <c r="A20" s="16" t="s">
        <v>18</v>
      </c>
      <c r="B20" s="16">
        <f aca="true" t="shared" si="3" ref="B20:I20">SUM(B17:B19)</f>
        <v>1092.36</v>
      </c>
      <c r="C20" s="16">
        <f t="shared" si="3"/>
        <v>1274.42</v>
      </c>
      <c r="D20" s="16">
        <f t="shared" si="3"/>
        <v>1456.47</v>
      </c>
      <c r="E20" s="19">
        <f t="shared" si="3"/>
        <v>1638.54</v>
      </c>
      <c r="F20" s="16">
        <f t="shared" si="3"/>
        <v>2002.66</v>
      </c>
      <c r="G20" s="16">
        <f t="shared" si="3"/>
        <v>2366.79</v>
      </c>
      <c r="H20" s="16">
        <f t="shared" si="3"/>
        <v>2730.9</v>
      </c>
      <c r="I20" s="16">
        <f t="shared" si="3"/>
        <v>3277.08</v>
      </c>
    </row>
    <row r="21" spans="1:9" ht="15.75">
      <c r="A21" s="16"/>
      <c r="B21" s="12"/>
      <c r="C21" s="12"/>
      <c r="D21" s="13"/>
      <c r="E21" s="14"/>
      <c r="F21" s="12"/>
      <c r="G21" s="12"/>
      <c r="H21" s="12"/>
      <c r="I21" s="12"/>
    </row>
    <row r="22" spans="1:9" ht="15">
      <c r="A22" s="21" t="s">
        <v>20</v>
      </c>
      <c r="B22" s="9" t="s">
        <v>4</v>
      </c>
      <c r="C22" s="9" t="s">
        <v>5</v>
      </c>
      <c r="D22" s="10" t="s">
        <v>6</v>
      </c>
      <c r="E22" s="11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>
      <c r="A23" s="9"/>
      <c r="B23" s="9" t="s">
        <v>12</v>
      </c>
      <c r="C23" s="9" t="s">
        <v>12</v>
      </c>
      <c r="D23" s="10" t="s">
        <v>12</v>
      </c>
      <c r="E23" s="11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9" ht="15">
      <c r="A24" s="5" t="s">
        <v>24</v>
      </c>
      <c r="B24" s="12">
        <v>18.54</v>
      </c>
      <c r="C24" s="12">
        <v>21.63</v>
      </c>
      <c r="D24" s="13">
        <v>24.72</v>
      </c>
      <c r="E24" s="14">
        <v>27.81</v>
      </c>
      <c r="F24" s="12">
        <v>33.99</v>
      </c>
      <c r="G24" s="12">
        <v>40.17</v>
      </c>
      <c r="H24" s="12">
        <v>46.35</v>
      </c>
      <c r="I24" s="12">
        <v>55.62</v>
      </c>
    </row>
    <row r="25" spans="1:9" ht="15">
      <c r="A25" s="12" t="s">
        <v>14</v>
      </c>
      <c r="B25" s="12">
        <v>171.04</v>
      </c>
      <c r="C25" s="12">
        <v>199.55</v>
      </c>
      <c r="D25" s="12">
        <v>228.05</v>
      </c>
      <c r="E25" s="14">
        <v>256.56</v>
      </c>
      <c r="F25" s="12">
        <v>313.57</v>
      </c>
      <c r="G25" s="12">
        <v>370.59</v>
      </c>
      <c r="H25" s="12">
        <v>427.6</v>
      </c>
      <c r="I25" s="12">
        <v>513.12</v>
      </c>
    </row>
    <row r="26" spans="1:9" ht="15">
      <c r="A26" s="12"/>
      <c r="B26" s="15"/>
      <c r="C26" s="12"/>
      <c r="D26" s="13"/>
      <c r="E26" s="14"/>
      <c r="F26" s="12"/>
      <c r="G26" s="12"/>
      <c r="H26" s="12"/>
      <c r="I26" s="12"/>
    </row>
    <row r="27" spans="1:9" ht="15.75">
      <c r="A27" s="16" t="s">
        <v>15</v>
      </c>
      <c r="B27" s="17">
        <f aca="true" t="shared" si="4" ref="B27:I27">SUM(B24:B26)</f>
        <v>189.57999999999998</v>
      </c>
      <c r="C27" s="17">
        <f t="shared" si="4"/>
        <v>221.18</v>
      </c>
      <c r="D27" s="17">
        <f t="shared" si="4"/>
        <v>252.77</v>
      </c>
      <c r="E27" s="18">
        <f t="shared" si="4"/>
        <v>284.37</v>
      </c>
      <c r="F27" s="17">
        <f t="shared" si="4"/>
        <v>347.56</v>
      </c>
      <c r="G27" s="17">
        <f t="shared" si="4"/>
        <v>410.76</v>
      </c>
      <c r="H27" s="17">
        <f t="shared" si="4"/>
        <v>473.95000000000005</v>
      </c>
      <c r="I27" s="17">
        <f t="shared" si="4"/>
        <v>568.74</v>
      </c>
    </row>
    <row r="28" spans="1:9" ht="15">
      <c r="A28" s="12" t="s">
        <v>25</v>
      </c>
      <c r="B28" s="12">
        <v>104.92</v>
      </c>
      <c r="C28" s="12">
        <v>122.41</v>
      </c>
      <c r="D28" s="12">
        <v>139.89</v>
      </c>
      <c r="E28" s="14">
        <v>157.38</v>
      </c>
      <c r="F28" s="12">
        <v>192.35</v>
      </c>
      <c r="G28" s="12">
        <v>227.33</v>
      </c>
      <c r="H28" s="12">
        <v>262.3</v>
      </c>
      <c r="I28" s="12">
        <v>314.76</v>
      </c>
    </row>
    <row r="29" spans="1:9" ht="15">
      <c r="A29" s="12" t="s">
        <v>17</v>
      </c>
      <c r="B29" s="12">
        <v>789.89</v>
      </c>
      <c r="C29" s="12">
        <v>921.53</v>
      </c>
      <c r="D29" s="13">
        <v>1053.18</v>
      </c>
      <c r="E29" s="14">
        <v>1184.83</v>
      </c>
      <c r="F29" s="12">
        <v>1448.13</v>
      </c>
      <c r="G29" s="12">
        <v>1711.42</v>
      </c>
      <c r="H29" s="12">
        <v>1974.72</v>
      </c>
      <c r="I29" s="12">
        <v>2369.66</v>
      </c>
    </row>
    <row r="30" spans="1:9" ht="15.75">
      <c r="A30" s="16" t="s">
        <v>18</v>
      </c>
      <c r="B30" s="16">
        <f aca="true" t="shared" si="5" ref="B30:I30">SUM(B27:B29)</f>
        <v>1084.3899999999999</v>
      </c>
      <c r="C30" s="16">
        <f t="shared" si="5"/>
        <v>1265.12</v>
      </c>
      <c r="D30" s="16">
        <f t="shared" si="5"/>
        <v>1445.8400000000001</v>
      </c>
      <c r="E30" s="19">
        <f t="shared" si="5"/>
        <v>1626.58</v>
      </c>
      <c r="F30" s="16">
        <f t="shared" si="5"/>
        <v>1988.04</v>
      </c>
      <c r="G30" s="16">
        <f t="shared" si="5"/>
        <v>2349.51</v>
      </c>
      <c r="H30" s="16">
        <f t="shared" si="5"/>
        <v>2710.9700000000003</v>
      </c>
      <c r="I30" s="16">
        <f t="shared" si="5"/>
        <v>3253.16</v>
      </c>
    </row>
    <row r="31" spans="1:9" ht="15.75">
      <c r="A31" s="1"/>
      <c r="B31" s="46" t="s">
        <v>26</v>
      </c>
      <c r="C31" s="46"/>
      <c r="D31" s="46"/>
      <c r="E31" s="46"/>
      <c r="F31" s="46"/>
      <c r="G31" s="46"/>
      <c r="H31" s="46"/>
      <c r="I31" s="2" t="s">
        <v>21</v>
      </c>
    </row>
    <row r="32" spans="1:9" ht="15">
      <c r="A32" s="22" t="s">
        <v>22</v>
      </c>
      <c r="B32" s="9" t="s">
        <v>4</v>
      </c>
      <c r="C32" s="9" t="s">
        <v>5</v>
      </c>
      <c r="D32" s="10" t="s">
        <v>6</v>
      </c>
      <c r="E32" s="11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>
      <c r="A33" s="9"/>
      <c r="B33" s="9" t="s">
        <v>12</v>
      </c>
      <c r="C33" s="9" t="s">
        <v>12</v>
      </c>
      <c r="D33" s="10" t="s">
        <v>12</v>
      </c>
      <c r="E33" s="11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>
      <c r="A34" s="5" t="s">
        <v>24</v>
      </c>
      <c r="B34" s="12">
        <v>5.96</v>
      </c>
      <c r="C34" s="12">
        <v>6.95</v>
      </c>
      <c r="D34" s="13">
        <v>7.95</v>
      </c>
      <c r="E34" s="14">
        <v>8.94</v>
      </c>
      <c r="F34" s="12">
        <v>10.93</v>
      </c>
      <c r="G34" s="12">
        <v>12.91</v>
      </c>
      <c r="H34" s="12">
        <v>14.9</v>
      </c>
      <c r="I34" s="12">
        <v>17.88</v>
      </c>
    </row>
    <row r="35" spans="1:9" ht="15">
      <c r="A35" s="12" t="s">
        <v>14</v>
      </c>
      <c r="B35" s="12">
        <v>171.04</v>
      </c>
      <c r="C35" s="12">
        <v>199.55</v>
      </c>
      <c r="D35" s="12">
        <v>228.05</v>
      </c>
      <c r="E35" s="14">
        <v>256.56</v>
      </c>
      <c r="F35" s="12">
        <v>313.57</v>
      </c>
      <c r="G35" s="12">
        <v>370.59</v>
      </c>
      <c r="H35" s="12">
        <v>427.6</v>
      </c>
      <c r="I35" s="12">
        <v>513.12</v>
      </c>
    </row>
    <row r="36" spans="1:9" ht="15">
      <c r="A36" s="12"/>
      <c r="B36" s="15"/>
      <c r="C36" s="12"/>
      <c r="D36" s="13"/>
      <c r="E36" s="14"/>
      <c r="F36" s="12"/>
      <c r="G36" s="12"/>
      <c r="H36" s="12"/>
      <c r="I36" s="12"/>
    </row>
    <row r="37" spans="1:9" ht="15.75">
      <c r="A37" s="16" t="s">
        <v>15</v>
      </c>
      <c r="B37" s="17">
        <f aca="true" t="shared" si="6" ref="B37:I37">SUM(B34:B36)</f>
        <v>177</v>
      </c>
      <c r="C37" s="17">
        <f t="shared" si="6"/>
        <v>206.5</v>
      </c>
      <c r="D37" s="17">
        <f t="shared" si="6"/>
        <v>236</v>
      </c>
      <c r="E37" s="18">
        <f t="shared" si="6"/>
        <v>265.5</v>
      </c>
      <c r="F37" s="17">
        <f t="shared" si="6"/>
        <v>324.5</v>
      </c>
      <c r="G37" s="17">
        <f t="shared" si="6"/>
        <v>383.5</v>
      </c>
      <c r="H37" s="17">
        <f t="shared" si="6"/>
        <v>442.5</v>
      </c>
      <c r="I37" s="17">
        <f t="shared" si="6"/>
        <v>531</v>
      </c>
    </row>
    <row r="38" spans="1:9" ht="15">
      <c r="A38" s="12" t="s">
        <v>25</v>
      </c>
      <c r="B38" s="12">
        <v>104.92</v>
      </c>
      <c r="C38" s="12">
        <v>122.41</v>
      </c>
      <c r="D38" s="12">
        <v>139.89</v>
      </c>
      <c r="E38" s="14">
        <v>157.38</v>
      </c>
      <c r="F38" s="12">
        <v>192.35</v>
      </c>
      <c r="G38" s="12">
        <v>227.33</v>
      </c>
      <c r="H38" s="12">
        <v>262.3</v>
      </c>
      <c r="I38" s="12">
        <v>314.76</v>
      </c>
    </row>
    <row r="39" spans="1:9" ht="15">
      <c r="A39" s="12" t="s">
        <v>17</v>
      </c>
      <c r="B39" s="12">
        <v>789.89</v>
      </c>
      <c r="C39" s="12">
        <v>921.53</v>
      </c>
      <c r="D39" s="13">
        <v>1053.18</v>
      </c>
      <c r="E39" s="14">
        <v>1184.83</v>
      </c>
      <c r="F39" s="12">
        <v>1448.13</v>
      </c>
      <c r="G39" s="12">
        <v>1711.42</v>
      </c>
      <c r="H39" s="12">
        <v>1974.72</v>
      </c>
      <c r="I39" s="12">
        <v>2369.66</v>
      </c>
    </row>
    <row r="40" spans="1:9" ht="15.75">
      <c r="A40" s="16" t="s">
        <v>18</v>
      </c>
      <c r="B40" s="16">
        <f aca="true" t="shared" si="7" ref="B40:I40">SUM(B37:B39)</f>
        <v>1071.81</v>
      </c>
      <c r="C40" s="16">
        <f t="shared" si="7"/>
        <v>1250.44</v>
      </c>
      <c r="D40" s="16">
        <f t="shared" si="7"/>
        <v>1429.0700000000002</v>
      </c>
      <c r="E40" s="19">
        <f t="shared" si="7"/>
        <v>1607.71</v>
      </c>
      <c r="F40" s="16">
        <f t="shared" si="7"/>
        <v>1964.98</v>
      </c>
      <c r="G40" s="16">
        <f t="shared" si="7"/>
        <v>2322.25</v>
      </c>
      <c r="H40" s="16">
        <f t="shared" si="7"/>
        <v>2679.52</v>
      </c>
      <c r="I40" s="16">
        <f t="shared" si="7"/>
        <v>3215.42</v>
      </c>
    </row>
    <row r="41" spans="1:9" ht="15.75">
      <c r="A41" s="16"/>
      <c r="B41" s="12"/>
      <c r="C41" s="12"/>
      <c r="D41" s="13"/>
      <c r="E41" s="14"/>
      <c r="F41" s="12"/>
      <c r="G41" s="12"/>
      <c r="H41" s="12"/>
      <c r="I41" s="12"/>
    </row>
    <row r="42" spans="1:9" ht="15">
      <c r="A42" s="21" t="s">
        <v>23</v>
      </c>
      <c r="B42" s="9" t="s">
        <v>4</v>
      </c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>
      <c r="A43" s="9"/>
      <c r="B43" s="9" t="s">
        <v>12</v>
      </c>
      <c r="C43" s="9" t="s">
        <v>12</v>
      </c>
      <c r="D43" s="10" t="s">
        <v>12</v>
      </c>
      <c r="E43" s="11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>
      <c r="A44" s="12" t="s">
        <v>13</v>
      </c>
      <c r="B44" s="12">
        <v>9.22</v>
      </c>
      <c r="C44" s="12">
        <v>10.76</v>
      </c>
      <c r="D44" s="12">
        <v>12.29</v>
      </c>
      <c r="E44" s="14">
        <v>13.83</v>
      </c>
      <c r="F44" s="12">
        <v>16.9</v>
      </c>
      <c r="G44" s="12">
        <v>19.98</v>
      </c>
      <c r="H44" s="12">
        <v>23.05</v>
      </c>
      <c r="I44" s="12">
        <v>27.66</v>
      </c>
    </row>
    <row r="45" spans="1:9" ht="15">
      <c r="A45" s="12" t="s">
        <v>14</v>
      </c>
      <c r="B45" s="12">
        <v>171.04</v>
      </c>
      <c r="C45" s="12">
        <v>199.55</v>
      </c>
      <c r="D45" s="12">
        <v>228.05</v>
      </c>
      <c r="E45" s="14">
        <v>256.56</v>
      </c>
      <c r="F45" s="12">
        <v>313.57</v>
      </c>
      <c r="G45" s="12">
        <v>370.59</v>
      </c>
      <c r="H45" s="12">
        <v>427.6</v>
      </c>
      <c r="I45" s="12">
        <v>513.12</v>
      </c>
    </row>
    <row r="46" spans="1:9" ht="15">
      <c r="A46" s="12"/>
      <c r="B46" s="23"/>
      <c r="C46" s="12"/>
      <c r="D46" s="13"/>
      <c r="E46" s="14"/>
      <c r="F46" s="12"/>
      <c r="G46" s="12"/>
      <c r="H46" s="12"/>
      <c r="I46" s="12"/>
    </row>
    <row r="47" spans="1:9" ht="15.75">
      <c r="A47" s="16" t="s">
        <v>15</v>
      </c>
      <c r="B47" s="17">
        <f aca="true" t="shared" si="8" ref="B47:I47">SUM(B44:B46)</f>
        <v>180.26</v>
      </c>
      <c r="C47" s="17">
        <f t="shared" si="8"/>
        <v>210.31</v>
      </c>
      <c r="D47" s="17">
        <f t="shared" si="8"/>
        <v>240.34</v>
      </c>
      <c r="E47" s="18">
        <f t="shared" si="8"/>
        <v>270.39</v>
      </c>
      <c r="F47" s="17">
        <f t="shared" si="8"/>
        <v>330.46999999999997</v>
      </c>
      <c r="G47" s="17">
        <f t="shared" si="8"/>
        <v>390.57</v>
      </c>
      <c r="H47" s="17">
        <f t="shared" si="8"/>
        <v>450.65000000000003</v>
      </c>
      <c r="I47" s="17">
        <f t="shared" si="8"/>
        <v>540.78</v>
      </c>
    </row>
    <row r="48" spans="1:9" ht="15">
      <c r="A48" s="12" t="s">
        <v>25</v>
      </c>
      <c r="B48" s="12">
        <v>104.92</v>
      </c>
      <c r="C48" s="12">
        <v>122.41</v>
      </c>
      <c r="D48" s="12">
        <v>139.89</v>
      </c>
      <c r="E48" s="14">
        <v>157.38</v>
      </c>
      <c r="F48" s="12">
        <v>192.35</v>
      </c>
      <c r="G48" s="12">
        <v>227.33</v>
      </c>
      <c r="H48" s="12">
        <v>262.3</v>
      </c>
      <c r="I48" s="12">
        <v>314.76</v>
      </c>
    </row>
    <row r="49" spans="1:9" ht="15">
      <c r="A49" s="12" t="s">
        <v>17</v>
      </c>
      <c r="B49" s="12">
        <v>789.89</v>
      </c>
      <c r="C49" s="12">
        <v>921.53</v>
      </c>
      <c r="D49" s="13">
        <v>1053.18</v>
      </c>
      <c r="E49" s="14">
        <v>1184.83</v>
      </c>
      <c r="F49" s="12">
        <v>1448.13</v>
      </c>
      <c r="G49" s="12">
        <v>1711.42</v>
      </c>
      <c r="H49" s="12">
        <v>1974.72</v>
      </c>
      <c r="I49" s="12">
        <v>2369.66</v>
      </c>
    </row>
    <row r="50" spans="1:9" ht="15.75">
      <c r="A50" s="16" t="s">
        <v>18</v>
      </c>
      <c r="B50" s="16">
        <f aca="true" t="shared" si="9" ref="B50:I50">SUM(B47:B49)</f>
        <v>1075.07</v>
      </c>
      <c r="C50" s="16">
        <f t="shared" si="9"/>
        <v>1254.25</v>
      </c>
      <c r="D50" s="24">
        <f t="shared" si="9"/>
        <v>1433.41</v>
      </c>
      <c r="E50" s="19">
        <f t="shared" si="9"/>
        <v>1612.6</v>
      </c>
      <c r="F50" s="16">
        <f t="shared" si="9"/>
        <v>1970.95</v>
      </c>
      <c r="G50" s="16">
        <f t="shared" si="9"/>
        <v>2329.32</v>
      </c>
      <c r="H50" s="16">
        <f t="shared" si="9"/>
        <v>2687.67</v>
      </c>
      <c r="I50" s="16">
        <f t="shared" si="9"/>
        <v>3225.2</v>
      </c>
    </row>
    <row r="53" spans="2:9" ht="12.75">
      <c r="B53" s="25"/>
      <c r="C53" s="25"/>
      <c r="D53" s="25"/>
      <c r="E53" s="26"/>
      <c r="F53" s="25"/>
      <c r="G53" s="25"/>
      <c r="H53" s="25"/>
      <c r="I53" s="25"/>
    </row>
    <row r="70" spans="3:4" ht="12.75">
      <c r="C70" s="27"/>
      <c r="D70" s="28"/>
    </row>
    <row r="71" spans="3:4" ht="12.75">
      <c r="C71" s="27"/>
      <c r="D71" s="28"/>
    </row>
    <row r="72" spans="3:4" ht="12.75">
      <c r="C72" s="27"/>
      <c r="D72" s="28"/>
    </row>
  </sheetData>
  <sheetProtection/>
  <mergeCells count="2">
    <mergeCell ref="B1:H1"/>
    <mergeCell ref="B31:H3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140625" style="0" customWidth="1"/>
    <col min="2" max="2" width="11.140625" style="0" customWidth="1"/>
    <col min="3" max="3" width="10.8515625" style="0" customWidth="1"/>
    <col min="4" max="4" width="10.140625" style="0" customWidth="1"/>
    <col min="5" max="5" width="10.421875" style="29" customWidth="1"/>
    <col min="6" max="6" width="10.421875" style="0" customWidth="1"/>
    <col min="7" max="7" width="10.28125" style="0" customWidth="1"/>
    <col min="8" max="8" width="10.421875" style="0" customWidth="1"/>
    <col min="9" max="9" width="10.57421875" style="0" customWidth="1"/>
    <col min="11" max="11" width="11.421875" style="0" bestFit="1" customWidth="1"/>
    <col min="12" max="12" width="10.140625" style="0" bestFit="1" customWidth="1"/>
  </cols>
  <sheetData>
    <row r="1" spans="1:9" ht="15.75">
      <c r="A1" s="1" t="s">
        <v>0</v>
      </c>
      <c r="B1" s="46" t="s">
        <v>26</v>
      </c>
      <c r="C1" s="46"/>
      <c r="D1" s="46"/>
      <c r="E1" s="46"/>
      <c r="F1" s="46"/>
      <c r="G1" s="46"/>
      <c r="H1" s="46"/>
      <c r="I1" s="2" t="s">
        <v>2</v>
      </c>
    </row>
    <row r="2" spans="1:9" ht="15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>
      <c r="A3" s="5"/>
      <c r="B3" s="8"/>
      <c r="C3" s="9"/>
      <c r="D3" s="10"/>
      <c r="E3" s="11"/>
      <c r="F3" s="9"/>
      <c r="G3" s="9"/>
      <c r="H3" s="9"/>
      <c r="I3" s="9"/>
    </row>
    <row r="4" spans="1:9" ht="15">
      <c r="A4" s="5" t="s">
        <v>24</v>
      </c>
      <c r="B4" s="30">
        <f>SUM(('Appendix 2 1314'!B4-'2012-13'!B4)/'2012-13'!B4)</f>
        <v>-0.06825297432686286</v>
      </c>
      <c r="C4" s="30">
        <f>SUM(('Appendix 2 1314'!C4-'2012-13'!C4)/'2012-13'!C4)</f>
        <v>-0.0681187941676358</v>
      </c>
      <c r="D4" s="30">
        <f>SUM(('Appendix 2 1314'!D4-'2012-13'!D4)/'2012-13'!D4)</f>
        <v>-0.06837038196618665</v>
      </c>
      <c r="E4" s="31">
        <f>SUM(('Appendix 2 1314'!E4-'2012-13'!E4)/'2012-13'!E4)</f>
        <v>-0.06825297432686285</v>
      </c>
      <c r="F4" s="30">
        <f>SUM(('Appendix 2 1314'!F4-'2012-13'!F4)/'2012-13'!F4)</f>
        <v>-0.06833836170091653</v>
      </c>
      <c r="G4" s="30">
        <f>SUM(('Appendix 2 1314'!G4-'2012-13'!G4)/'2012-13'!G4)</f>
        <v>-0.06818072347189437</v>
      </c>
      <c r="H4" s="30">
        <f>SUM(('Appendix 2 1314'!H4-'2012-13'!H4)/'2012-13'!H4)</f>
        <v>-0.06825297432686286</v>
      </c>
      <c r="I4" s="30">
        <f>SUM(('Appendix 2 1314'!I4-'2012-13'!I4)/'2012-13'!I4)</f>
        <v>-0.06825297432686285</v>
      </c>
    </row>
    <row r="5" spans="1:9" ht="15">
      <c r="A5" s="12" t="s">
        <v>14</v>
      </c>
      <c r="B5" s="30">
        <f>SUM(('Appendix 2 1314'!B5-'2012-13'!B5)/'2012-13'!B5)</f>
        <v>0.015857931935617908</v>
      </c>
      <c r="C5" s="30">
        <f>SUM(('Appendix 2 1314'!C5-'2012-13'!C5)/'2012-13'!C5)</f>
        <v>0.015831806149460465</v>
      </c>
      <c r="D5" s="30">
        <f>SUM(('Appendix 2 1314'!D5-'2012-13'!D5)/'2012-13'!D5)</f>
        <v>0.01581291759465484</v>
      </c>
      <c r="E5" s="31">
        <f>SUM(('Appendix 2 1314'!E5-'2012-13'!E5)/'2012-13'!E5)</f>
        <v>0.015837820715869495</v>
      </c>
      <c r="F5" s="30">
        <f>SUM(('Appendix 2 1314'!F5-'2012-13'!F5)/'2012-13'!F5)</f>
        <v>0.015841648308928296</v>
      </c>
      <c r="G5" s="30">
        <f>SUM(('Appendix 2 1314'!G5-'2012-13'!G5)/'2012-13'!G5)</f>
        <v>0.015843863929168533</v>
      </c>
      <c r="H5" s="30">
        <f>SUM(('Appendix 2 1314'!H5-'2012-13'!H5)/'2012-13'!H5)</f>
        <v>0.015845865108212804</v>
      </c>
      <c r="I5" s="30">
        <f>SUM(('Appendix 2 1314'!I5-'2012-13'!I5)/'2012-13'!I5)</f>
        <v>0.015837820715869495</v>
      </c>
    </row>
    <row r="6" spans="1:9" ht="15">
      <c r="A6" s="12"/>
      <c r="B6" s="30"/>
      <c r="C6" s="30"/>
      <c r="D6" s="32"/>
      <c r="E6" s="31"/>
      <c r="F6" s="30"/>
      <c r="G6" s="30"/>
      <c r="H6" s="30"/>
      <c r="I6" s="30"/>
    </row>
    <row r="7" spans="1:9" ht="15.75">
      <c r="A7" s="16" t="s">
        <v>15</v>
      </c>
      <c r="B7" s="30">
        <f>SUM(('Appendix 2 1314'!B7-'2012-13'!B7)/'2012-13'!B7)</f>
        <v>0.006414875481115671</v>
      </c>
      <c r="C7" s="30">
        <f>SUM(('Appendix 2 1314'!C7-'2012-13'!C7)/'2012-13'!C7)</f>
        <v>0.0064071020416361585</v>
      </c>
      <c r="D7" s="30">
        <f>SUM(('Appendix 2 1314'!D7-'2012-13'!D7)/'2012-13'!D7)</f>
        <v>0.006361982759378196</v>
      </c>
      <c r="E7" s="31">
        <f>SUM(('Appendix 2 1314'!E7-'2012-13'!E7)/'2012-13'!E7)</f>
        <v>0.006397188049209115</v>
      </c>
      <c r="F7" s="30">
        <f>SUM(('Appendix 2 1314'!F7-'2012-13'!F7)/'2012-13'!F7)</f>
        <v>0.006390878937580303</v>
      </c>
      <c r="G7" s="30">
        <f>SUM(('Appendix 2 1314'!G7-'2012-13'!G7)/'2012-13'!G7)</f>
        <v>0.006410689710180612</v>
      </c>
      <c r="H7" s="30">
        <f>SUM(('Appendix 2 1314'!H7-'2012-13'!H7)/'2012-13'!H7)</f>
        <v>0.00640426294736699</v>
      </c>
      <c r="I7" s="30">
        <f>SUM(('Appendix 2 1314'!I7-'2012-13'!I7)/'2012-13'!I7)</f>
        <v>0.006397188049209115</v>
      </c>
    </row>
    <row r="8" spans="1:9" ht="15">
      <c r="A8" s="12" t="s">
        <v>25</v>
      </c>
      <c r="B8" s="30">
        <f>SUM(('Appendix 2 1314'!B8-'2012-13'!B8)/'2012-13'!B8)</f>
        <v>0.019928064547487093</v>
      </c>
      <c r="C8" s="30">
        <f>SUM(('Appendix 2 1314'!C8-'2012-13'!C8)/'2012-13'!C8)</f>
        <v>0.019998333472210576</v>
      </c>
      <c r="D8" s="30">
        <f>SUM(('Appendix 2 1314'!D8-'2012-13'!D8)/'2012-13'!D8)</f>
        <v>0.019903762029746207</v>
      </c>
      <c r="E8" s="31">
        <f>SUM(('Appendix 2 1314'!E8-'2012-13'!E8)/'2012-13'!E8)</f>
        <v>0.019961114711600673</v>
      </c>
      <c r="F8" s="30">
        <f>SUM(('Appendix 2 1314'!F8-'2012-13'!F8)/'2012-13'!F8)</f>
        <v>0.01993743040458132</v>
      </c>
      <c r="G8" s="30">
        <f>SUM(('Appendix 2 1314'!G8-'2012-13'!G8)/'2012-13'!G8)</f>
        <v>0.019965900933237694</v>
      </c>
      <c r="H8" s="30">
        <f>SUM(('Appendix 2 1314'!H8-'2012-13'!H8)/'2012-13'!H8)</f>
        <v>0.019947894388925594</v>
      </c>
      <c r="I8" s="30">
        <f>SUM(('Appendix 2 1314'!I8-'2012-13'!I8)/'2012-13'!I8)</f>
        <v>0.019961114711600673</v>
      </c>
    </row>
    <row r="9" spans="1:9" ht="15">
      <c r="A9" s="12" t="s">
        <v>17</v>
      </c>
      <c r="B9" s="30">
        <f>SUM(('Appendix 2 1314'!B9-'2012-13'!B9)/'2012-13'!B9)</f>
        <v>0.019910390331452425</v>
      </c>
      <c r="C9" s="30">
        <f>SUM(('Appendix 2 1314'!C9-'2012-13'!C9)/'2012-13'!C9)</f>
        <v>0.019899286149078654</v>
      </c>
      <c r="D9" s="30">
        <f>SUM(('Appendix 2 1314'!D9-'2012-13'!D9)/'2012-13'!D9)</f>
        <v>0.019900642049911346</v>
      </c>
      <c r="E9" s="31">
        <f>SUM(('Appendix 2 1314'!E9-'2012-13'!E9)/'2012-13'!E9)</f>
        <v>0.019901696636854198</v>
      </c>
      <c r="F9" s="30">
        <f>SUM(('Appendix 2 1314'!F9-'2012-13'!F9)/'2012-13'!F9)</f>
        <v>0.019903230577447386</v>
      </c>
      <c r="G9" s="30">
        <f>SUM(('Appendix 2 1314'!G9-'2012-13'!G9)/'2012-13'!G9)</f>
        <v>0.019898333164484604</v>
      </c>
      <c r="H9" s="30">
        <f>SUM(('Appendix 2 1314'!H9-'2012-13'!H9)/'2012-13'!H9)</f>
        <v>0.019905174105713293</v>
      </c>
      <c r="I9" s="30">
        <f>SUM(('Appendix 2 1314'!I9-'2012-13'!I9)/'2012-13'!I9)</f>
        <v>0.019901696636854198</v>
      </c>
    </row>
    <row r="10" spans="1:9" ht="15.75">
      <c r="A10" s="16" t="s">
        <v>18</v>
      </c>
      <c r="B10" s="33">
        <f>SUM(('Appendix 2 1314'!B10-'2012-13'!B10)/'2012-13'!B10)</f>
        <v>0.01751322238918347</v>
      </c>
      <c r="C10" s="33">
        <f>SUM(('Appendix 2 1314'!C10-'2012-13'!C10)/'2012-13'!C10)</f>
        <v>0.01751047433052652</v>
      </c>
      <c r="D10" s="33">
        <f>SUM(('Appendix 2 1314'!D10-'2012-13'!D10)/'2012-13'!D10)</f>
        <v>0.017494355336910843</v>
      </c>
      <c r="E10" s="34">
        <f>SUM(('Appendix 2 1314'!E10-'2012-13'!E10)/'2012-13'!E10)</f>
        <v>0.017506919669355383</v>
      </c>
      <c r="F10" s="33">
        <f>SUM(('Appendix 2 1314'!F10-'2012-13'!F10)/'2012-13'!F10)</f>
        <v>0.01750465760894269</v>
      </c>
      <c r="G10" s="33">
        <f>SUM(('Appendix 2 1314'!G10-'2012-13'!G10)/'2012-13'!G10)</f>
        <v>0.01750734138522692</v>
      </c>
      <c r="H10" s="33">
        <f>SUM(('Appendix 2 1314'!H10-'2012-13'!H10)/'2012-13'!H10)</f>
        <v>0.01750944075256116</v>
      </c>
      <c r="I10" s="33">
        <f>SUM(('Appendix 2 1314'!I10-'2012-13'!I10)/'2012-13'!I10)</f>
        <v>0.017506919669355383</v>
      </c>
    </row>
    <row r="11" spans="1:9" ht="15">
      <c r="A11" s="12"/>
      <c r="B11" s="12"/>
      <c r="C11" s="12"/>
      <c r="D11" s="13"/>
      <c r="E11" s="14"/>
      <c r="F11" s="12"/>
      <c r="G11" s="12"/>
      <c r="H11" s="12"/>
      <c r="I11" s="12"/>
    </row>
    <row r="12" spans="1:9" ht="15">
      <c r="A12" s="20" t="s">
        <v>19</v>
      </c>
      <c r="B12" s="9" t="s">
        <v>4</v>
      </c>
      <c r="C12" s="9" t="s">
        <v>5</v>
      </c>
      <c r="D12" s="10" t="s">
        <v>6</v>
      </c>
      <c r="E12" s="11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>
      <c r="A13" s="9"/>
      <c r="B13" s="9"/>
      <c r="C13" s="9"/>
      <c r="D13" s="10"/>
      <c r="E13" s="11"/>
      <c r="F13" s="9"/>
      <c r="G13" s="9"/>
      <c r="H13" s="9"/>
      <c r="I13" s="9"/>
    </row>
    <row r="14" spans="1:9" ht="15">
      <c r="A14" s="5" t="s">
        <v>24</v>
      </c>
      <c r="B14" s="30">
        <f>SUM(('Appendix 2 1314'!B14-'2012-13'!B14)/'2012-13'!B14)</f>
        <v>0.019876891510643716</v>
      </c>
      <c r="C14" s="30">
        <f>SUM(('Appendix 2 1314'!C14-'2012-13'!C14)/'2012-13'!C14)</f>
        <v>0.019931850657677625</v>
      </c>
      <c r="D14" s="30">
        <f>SUM(('Appendix 2 1314'!D14-'2012-13'!D14)/'2012-13'!D14)</f>
        <v>0.019973070017953263</v>
      </c>
      <c r="E14" s="31">
        <f>SUM(('Appendix 2 1314'!E14-'2012-13'!E14)/'2012-13'!E14)</f>
        <v>0.02000512952038987</v>
      </c>
      <c r="F14" s="30">
        <f>SUM(('Appendix 2 1314'!F14-'2012-13'!F14)/'2012-13'!F14)</f>
        <v>0.020051761523933728</v>
      </c>
      <c r="G14" s="30">
        <f>SUM(('Appendix 2 1314'!G14-'2012-13'!G14)/'2012-13'!G14)</f>
        <v>0.020084045218695112</v>
      </c>
      <c r="H14" s="30">
        <f>SUM(('Appendix 2 1314'!H14-'2012-13'!H14)/'2012-13'!H14)</f>
        <v>0.01995383431649141</v>
      </c>
      <c r="I14" s="30">
        <f>SUM(('Appendix 2 1314'!I14-'2012-13'!I14)/'2012-13'!I14)</f>
        <v>0.02000512952038987</v>
      </c>
    </row>
    <row r="15" spans="1:9" ht="15">
      <c r="A15" s="12" t="s">
        <v>14</v>
      </c>
      <c r="B15" s="30">
        <f>SUM(('Appendix 2 1314'!B15-'2012-13'!B15)/'2012-13'!B15)</f>
        <v>0.015857931935617908</v>
      </c>
      <c r="C15" s="30">
        <f>SUM(('Appendix 2 1314'!C15-'2012-13'!C15)/'2012-13'!C15)</f>
        <v>0.015831806149460465</v>
      </c>
      <c r="D15" s="30">
        <f>SUM(('Appendix 2 1314'!D15-'2012-13'!D15)/'2012-13'!D15)</f>
        <v>0.01581291759465484</v>
      </c>
      <c r="E15" s="31">
        <f>SUM(('Appendix 2 1314'!E15-'2012-13'!E15)/'2012-13'!E15)</f>
        <v>0.015837820715869495</v>
      </c>
      <c r="F15" s="30">
        <f>SUM(('Appendix 2 1314'!F15-'2012-13'!F15)/'2012-13'!F15)</f>
        <v>0.015841648308928296</v>
      </c>
      <c r="G15" s="30">
        <f>SUM(('Appendix 2 1314'!G15-'2012-13'!G15)/'2012-13'!G15)</f>
        <v>0.015843863929168533</v>
      </c>
      <c r="H15" s="30">
        <f>SUM(('Appendix 2 1314'!H15-'2012-13'!H15)/'2012-13'!H15)</f>
        <v>0.015845865108212804</v>
      </c>
      <c r="I15" s="30">
        <f>SUM(('Appendix 2 1314'!I15-'2012-13'!I15)/'2012-13'!I15)</f>
        <v>0.015837820715869495</v>
      </c>
    </row>
    <row r="16" spans="1:9" ht="15">
      <c r="A16" s="12"/>
      <c r="B16" s="30"/>
      <c r="C16" s="30"/>
      <c r="D16" s="32"/>
      <c r="E16" s="31"/>
      <c r="F16" s="30"/>
      <c r="G16" s="30"/>
      <c r="H16" s="30"/>
      <c r="I16" s="30"/>
    </row>
    <row r="17" spans="1:9" ht="15.75">
      <c r="A17" s="16" t="s">
        <v>15</v>
      </c>
      <c r="B17" s="30">
        <f>SUM(('Appendix 2 1314'!B17-'2012-13'!B17)/'2012-13'!B17)</f>
        <v>0.016395410657016784</v>
      </c>
      <c r="C17" s="30">
        <f>SUM(('Appendix 2 1314'!C17-'2012-13'!C17)/'2012-13'!C17)</f>
        <v>0.01638010867807682</v>
      </c>
      <c r="D17" s="30">
        <f>SUM(('Appendix 2 1314'!D17-'2012-13'!D17)/'2012-13'!D17)</f>
        <v>0.016369264540691816</v>
      </c>
      <c r="E17" s="31">
        <f>SUM(('Appendix 2 1314'!E17-'2012-13'!E17)/'2012-13'!E17)</f>
        <v>0.01639512948036348</v>
      </c>
      <c r="F17" s="30">
        <f>SUM(('Appendix 2 1314'!F17-'2012-13'!F17)/'2012-13'!F17)</f>
        <v>0.016404688479300055</v>
      </c>
      <c r="G17" s="30">
        <f>SUM(('Appendix 2 1314'!G17-'2012-13'!G17)/'2012-13'!G17)</f>
        <v>0.016410916689532727</v>
      </c>
      <c r="H17" s="30">
        <f>SUM(('Appendix 2 1314'!H17-'2012-13'!H17)/'2012-13'!H17)</f>
        <v>0.016395241949867547</v>
      </c>
      <c r="I17" s="30">
        <f>SUM(('Appendix 2 1314'!I17-'2012-13'!I17)/'2012-13'!I17)</f>
        <v>0.01639512948036348</v>
      </c>
    </row>
    <row r="18" spans="1:9" ht="15">
      <c r="A18" s="12" t="s">
        <v>25</v>
      </c>
      <c r="B18" s="30">
        <f>SUM(('Appendix 2 1314'!B18-'2012-13'!B18)/'2012-13'!B18)</f>
        <v>0.019928064547487093</v>
      </c>
      <c r="C18" s="30">
        <f>SUM(('Appendix 2 1314'!C18-'2012-13'!C18)/'2012-13'!C18)</f>
        <v>0.019998333472210576</v>
      </c>
      <c r="D18" s="30">
        <f>SUM(('Appendix 2 1314'!D18-'2012-13'!D18)/'2012-13'!D18)</f>
        <v>0.019903762029746207</v>
      </c>
      <c r="E18" s="31">
        <f>SUM(('Appendix 2 1314'!E18-'2012-13'!E18)/'2012-13'!E18)</f>
        <v>0.019961114711600673</v>
      </c>
      <c r="F18" s="30">
        <f>SUM(('Appendix 2 1314'!F18-'2012-13'!F18)/'2012-13'!F18)</f>
        <v>0.01993743040458132</v>
      </c>
      <c r="G18" s="30">
        <f>SUM(('Appendix 2 1314'!G18-'2012-13'!G18)/'2012-13'!G18)</f>
        <v>0.019965900933237694</v>
      </c>
      <c r="H18" s="30">
        <f>SUM(('Appendix 2 1314'!H18-'2012-13'!H18)/'2012-13'!H18)</f>
        <v>0.019947894388925594</v>
      </c>
      <c r="I18" s="30">
        <f>SUM(('Appendix 2 1314'!I18-'2012-13'!I18)/'2012-13'!I18)</f>
        <v>0.019961114711600673</v>
      </c>
    </row>
    <row r="19" spans="1:9" ht="15">
      <c r="A19" s="12" t="s">
        <v>17</v>
      </c>
      <c r="B19" s="30">
        <f>SUM(('Appendix 2 1314'!B19-'2012-13'!B19)/'2012-13'!B19)</f>
        <v>0.019910390331452425</v>
      </c>
      <c r="C19" s="30">
        <f>SUM(('Appendix 2 1314'!C19-'2012-13'!C19)/'2012-13'!C19)</f>
        <v>0.019899286149078654</v>
      </c>
      <c r="D19" s="30">
        <f>SUM(('Appendix 2 1314'!D19-'2012-13'!D19)/'2012-13'!D19)</f>
        <v>0.019900642049911346</v>
      </c>
      <c r="E19" s="31">
        <f>SUM(('Appendix 2 1314'!E19-'2012-13'!E19)/'2012-13'!E19)</f>
        <v>0.019901696636854198</v>
      </c>
      <c r="F19" s="30">
        <f>SUM(('Appendix 2 1314'!F19-'2012-13'!F19)/'2012-13'!F19)</f>
        <v>0.019903230577447386</v>
      </c>
      <c r="G19" s="30">
        <f>SUM(('Appendix 2 1314'!G19-'2012-13'!G19)/'2012-13'!G19)</f>
        <v>0.019898333164484604</v>
      </c>
      <c r="H19" s="30">
        <f>SUM(('Appendix 2 1314'!H19-'2012-13'!H19)/'2012-13'!H19)</f>
        <v>0.019905174105713293</v>
      </c>
      <c r="I19" s="30">
        <f>SUM(('Appendix 2 1314'!I19-'2012-13'!I19)/'2012-13'!I19)</f>
        <v>0.019901696636854198</v>
      </c>
    </row>
    <row r="20" spans="1:9" ht="15.75">
      <c r="A20" s="16" t="s">
        <v>18</v>
      </c>
      <c r="B20" s="33">
        <f>SUM(('Appendix 2 1314'!B20-'2012-13'!B20)/'2012-13'!B20)</f>
        <v>0.019274612688212713</v>
      </c>
      <c r="C20" s="33">
        <f>SUM(('Appendix 2 1314'!C20-'2012-13'!C20)/'2012-13'!C20)</f>
        <v>0.01927053665134324</v>
      </c>
      <c r="D20" s="33">
        <f>SUM(('Appendix 2 1314'!D20-'2012-13'!D20)/'2012-13'!D20)</f>
        <v>0.01926048148870996</v>
      </c>
      <c r="E20" s="34">
        <f>SUM(('Appendix 2 1314'!E20-'2012-13'!E20)/'2012-13'!E20)</f>
        <v>0.019271442434497014</v>
      </c>
      <c r="F20" s="33">
        <f>SUM(('Appendix 2 1314'!F20-'2012-13'!F20)/'2012-13'!F20)</f>
        <v>0.019272018842796813</v>
      </c>
      <c r="G20" s="33">
        <f>SUM(('Appendix 2 1314'!G20-'2012-13'!G20)/'2012-13'!G20)</f>
        <v>0.019272334897252687</v>
      </c>
      <c r="H20" s="33">
        <f>SUM(('Appendix 2 1314'!H20-'2012-13'!H20)/'2012-13'!H20)</f>
        <v>0.019272710533616864</v>
      </c>
      <c r="I20" s="33">
        <f>SUM(('Appendix 2 1314'!I20-'2012-13'!I20)/'2012-13'!I20)</f>
        <v>0.019271442434497014</v>
      </c>
    </row>
    <row r="21" spans="1:9" ht="15.75">
      <c r="A21" s="16"/>
      <c r="B21" s="12"/>
      <c r="C21" s="12"/>
      <c r="D21" s="13"/>
      <c r="E21" s="14"/>
      <c r="F21" s="12"/>
      <c r="G21" s="12"/>
      <c r="H21" s="12"/>
      <c r="I21" s="12"/>
    </row>
    <row r="22" spans="1:9" ht="15">
      <c r="A22" s="21" t="s">
        <v>20</v>
      </c>
      <c r="B22" s="9" t="s">
        <v>4</v>
      </c>
      <c r="C22" s="9" t="s">
        <v>5</v>
      </c>
      <c r="D22" s="10" t="s">
        <v>6</v>
      </c>
      <c r="E22" s="11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>
      <c r="A23" s="9"/>
      <c r="B23" s="9"/>
      <c r="C23" s="9"/>
      <c r="D23" s="10"/>
      <c r="E23" s="11"/>
      <c r="F23" s="9"/>
      <c r="G23" s="9"/>
      <c r="H23" s="9"/>
      <c r="I23" s="9"/>
    </row>
    <row r="24" spans="1:9" ht="15">
      <c r="A24" s="5" t="s">
        <v>24</v>
      </c>
      <c r="B24" s="30">
        <f>SUM(('Appendix 2 1314'!B24-'2012-13'!B24)/'2012-13'!B24)</f>
        <v>0.014593214155417679</v>
      </c>
      <c r="C24" s="30">
        <f>SUM(('Appendix 2 1314'!C24-'2012-13'!C24)/'2012-13'!C24)</f>
        <v>0.014593214155417679</v>
      </c>
      <c r="D24" s="30">
        <f>SUM(('Appendix 2 1314'!D24-'2012-13'!D24)/'2012-13'!D24)</f>
        <v>0.014593214155417679</v>
      </c>
      <c r="E24" s="31">
        <f>SUM(('Appendix 2 1314'!E24-'2012-13'!E24)/'2012-13'!E24)</f>
        <v>0.014593214155417679</v>
      </c>
      <c r="F24" s="30">
        <f>SUM(('Appendix 2 1314'!F24-'2012-13'!F24)/'2012-13'!F24)</f>
        <v>0.014593214155417677</v>
      </c>
      <c r="G24" s="30">
        <f>SUM(('Appendix 2 1314'!G24-'2012-13'!G24)/'2012-13'!G24)</f>
        <v>0.01459321415541786</v>
      </c>
      <c r="H24" s="30">
        <f>SUM(('Appendix 2 1314'!H24-'2012-13'!H24)/'2012-13'!H24)</f>
        <v>0.014593214155417677</v>
      </c>
      <c r="I24" s="30">
        <f>SUM(('Appendix 2 1314'!I24-'2012-13'!I24)/'2012-13'!I24)</f>
        <v>0.014593214155417679</v>
      </c>
    </row>
    <row r="25" spans="1:9" ht="15">
      <c r="A25" s="12" t="s">
        <v>14</v>
      </c>
      <c r="B25" s="30">
        <f>SUM(('Appendix 2 1314'!B25-'2012-13'!B25)/'2012-13'!B25)</f>
        <v>0.015857931935617908</v>
      </c>
      <c r="C25" s="30">
        <f>SUM(('Appendix 2 1314'!C25-'2012-13'!C25)/'2012-13'!C25)</f>
        <v>0.015831806149460465</v>
      </c>
      <c r="D25" s="30">
        <f>SUM(('Appendix 2 1314'!D25-'2012-13'!D25)/'2012-13'!D25)</f>
        <v>0.01581291759465484</v>
      </c>
      <c r="E25" s="31">
        <f>SUM(('Appendix 2 1314'!E25-'2012-13'!E25)/'2012-13'!E25)</f>
        <v>0.015837820715869495</v>
      </c>
      <c r="F25" s="30">
        <f>SUM(('Appendix 2 1314'!F25-'2012-13'!F25)/'2012-13'!F25)</f>
        <v>0.015841648308928296</v>
      </c>
      <c r="G25" s="30">
        <f>SUM(('Appendix 2 1314'!G25-'2012-13'!G25)/'2012-13'!G25)</f>
        <v>0.015843863929168533</v>
      </c>
      <c r="H25" s="30">
        <f>SUM(('Appendix 2 1314'!H25-'2012-13'!H25)/'2012-13'!H25)</f>
        <v>0.015845865108212804</v>
      </c>
      <c r="I25" s="30">
        <f>SUM(('Appendix 2 1314'!I25-'2012-13'!I25)/'2012-13'!I25)</f>
        <v>0.015837820715869495</v>
      </c>
    </row>
    <row r="26" spans="1:9" ht="15">
      <c r="A26" s="12"/>
      <c r="B26" s="30"/>
      <c r="C26" s="30"/>
      <c r="D26" s="32"/>
      <c r="E26" s="31"/>
      <c r="F26" s="30"/>
      <c r="G26" s="30"/>
      <c r="H26" s="30"/>
      <c r="I26" s="30"/>
    </row>
    <row r="27" spans="1:9" ht="15.75">
      <c r="A27" s="16" t="s">
        <v>15</v>
      </c>
      <c r="B27" s="30">
        <f>SUM(('Appendix 2 1314'!B27-'2012-13'!B27)/'2012-13'!B27)</f>
        <v>0.015734109620845312</v>
      </c>
      <c r="C27" s="30">
        <f>SUM(('Appendix 2 1314'!C27-'2012-13'!C27)/'2012-13'!C27)</f>
        <v>0.01571054632289538</v>
      </c>
      <c r="D27" s="30">
        <f>SUM(('Appendix 2 1314'!D27-'2012-13'!D27)/'2012-13'!D27)</f>
        <v>0.015693505612158376</v>
      </c>
      <c r="E27" s="31">
        <f>SUM(('Appendix 2 1314'!E27-'2012-13'!E27)/'2012-13'!E27)</f>
        <v>0.015715969568167936</v>
      </c>
      <c r="F27" s="30">
        <f>SUM(('Appendix 2 1314'!F27-'2012-13'!F27)/'2012-13'!F27)</f>
        <v>0.015719420839516367</v>
      </c>
      <c r="G27" s="30">
        <f>SUM(('Appendix 2 1314'!G27-'2012-13'!G27)/'2012-13'!G27)</f>
        <v>0.01572142146707618</v>
      </c>
      <c r="H27" s="30">
        <f>SUM(('Appendix 2 1314'!H27-'2012-13'!H27)/'2012-13'!H27)</f>
        <v>0.015723225511487103</v>
      </c>
      <c r="I27" s="30">
        <f>SUM(('Appendix 2 1314'!I27-'2012-13'!I27)/'2012-13'!I27)</f>
        <v>0.015715969568167936</v>
      </c>
    </row>
    <row r="28" spans="1:9" ht="15">
      <c r="A28" s="12" t="s">
        <v>25</v>
      </c>
      <c r="B28" s="30">
        <f>SUM(('Appendix 2 1314'!B28-'2012-13'!B28)/'2012-13'!B28)</f>
        <v>0.019928064547487093</v>
      </c>
      <c r="C28" s="30">
        <f>SUM(('Appendix 2 1314'!C28-'2012-13'!C28)/'2012-13'!C28)</f>
        <v>0.019998333472210576</v>
      </c>
      <c r="D28" s="30">
        <f>SUM(('Appendix 2 1314'!D28-'2012-13'!D28)/'2012-13'!D28)</f>
        <v>0.019903762029746207</v>
      </c>
      <c r="E28" s="31">
        <f>SUM(('Appendix 2 1314'!E28-'2012-13'!E28)/'2012-13'!E28)</f>
        <v>0.019961114711600673</v>
      </c>
      <c r="F28" s="30">
        <f>SUM(('Appendix 2 1314'!F28-'2012-13'!F28)/'2012-13'!F28)</f>
        <v>0.01993743040458132</v>
      </c>
      <c r="G28" s="30">
        <f>SUM(('Appendix 2 1314'!G28-'2012-13'!G28)/'2012-13'!G28)</f>
        <v>0.019965900933237694</v>
      </c>
      <c r="H28" s="30">
        <f>SUM(('Appendix 2 1314'!H28-'2012-13'!H28)/'2012-13'!H28)</f>
        <v>0.019947894388925594</v>
      </c>
      <c r="I28" s="30">
        <f>SUM(('Appendix 2 1314'!I28-'2012-13'!I28)/'2012-13'!I28)</f>
        <v>0.019961114711600673</v>
      </c>
    </row>
    <row r="29" spans="1:9" ht="15">
      <c r="A29" s="12" t="s">
        <v>17</v>
      </c>
      <c r="B29" s="30">
        <f>SUM(('Appendix 2 1314'!B29-'2012-13'!B29)/'2012-13'!B29)</f>
        <v>0.019910390331452425</v>
      </c>
      <c r="C29" s="30">
        <f>SUM(('Appendix 2 1314'!C29-'2012-13'!C29)/'2012-13'!C29)</f>
        <v>0.019899286149078654</v>
      </c>
      <c r="D29" s="30">
        <f>SUM(('Appendix 2 1314'!D29-'2012-13'!D29)/'2012-13'!D29)</f>
        <v>0.019900642049911346</v>
      </c>
      <c r="E29" s="31">
        <f>SUM(('Appendix 2 1314'!E29-'2012-13'!E29)/'2012-13'!E29)</f>
        <v>0.019901696636854198</v>
      </c>
      <c r="F29" s="30">
        <f>SUM(('Appendix 2 1314'!F29-'2012-13'!F29)/'2012-13'!F29)</f>
        <v>0.019903230577447386</v>
      </c>
      <c r="G29" s="30">
        <f>SUM(('Appendix 2 1314'!G29-'2012-13'!G29)/'2012-13'!G29)</f>
        <v>0.019898333164484604</v>
      </c>
      <c r="H29" s="30">
        <f>SUM(('Appendix 2 1314'!H29-'2012-13'!H29)/'2012-13'!H29)</f>
        <v>0.019905174105713293</v>
      </c>
      <c r="I29" s="30">
        <f>SUM(('Appendix 2 1314'!I29-'2012-13'!I29)/'2012-13'!I29)</f>
        <v>0.019901696636854198</v>
      </c>
    </row>
    <row r="30" spans="1:9" ht="15.75">
      <c r="A30" s="16" t="s">
        <v>18</v>
      </c>
      <c r="B30" s="33">
        <f>SUM(('Appendix 2 1314'!B30-'2012-13'!B30)/'2012-13'!B30)</f>
        <v>0.019179498425727085</v>
      </c>
      <c r="C30" s="33">
        <f>SUM(('Appendix 2 1314'!C30-'2012-13'!C30)/'2012-13'!C30)</f>
        <v>0.019174050539435047</v>
      </c>
      <c r="D30" s="33">
        <f>SUM(('Appendix 2 1314'!D30-'2012-13'!D30)/'2012-13'!D30)</f>
        <v>0.01916291572060848</v>
      </c>
      <c r="E30" s="34">
        <f>SUM(('Appendix 2 1314'!E30-'2012-13'!E30)/'2012-13'!E30)</f>
        <v>0.019173172596147765</v>
      </c>
      <c r="F30" s="33">
        <f>SUM(('Appendix 2 1314'!F30-'2012-13'!F30)/'2012-13'!F30)</f>
        <v>0.019172613904146624</v>
      </c>
      <c r="G30" s="33">
        <f>SUM(('Appendix 2 1314'!G30-'2012-13'!G30)/'2012-13'!G30)</f>
        <v>0.019172143951578558</v>
      </c>
      <c r="H30" s="33">
        <f>SUM(('Appendix 2 1314'!H30-'2012-13'!H30)/'2012-13'!H30)</f>
        <v>0.019175702923223424</v>
      </c>
      <c r="I30" s="33">
        <f>SUM(('Appendix 2 1314'!I30-'2012-13'!I30)/'2012-13'!I30)</f>
        <v>0.019173172596147765</v>
      </c>
    </row>
    <row r="31" spans="1:9" ht="15.75">
      <c r="A31" s="1"/>
      <c r="B31" s="46" t="s">
        <v>26</v>
      </c>
      <c r="C31" s="46"/>
      <c r="D31" s="46"/>
      <c r="E31" s="46"/>
      <c r="F31" s="46"/>
      <c r="G31" s="46"/>
      <c r="H31" s="46"/>
      <c r="I31" s="2" t="s">
        <v>21</v>
      </c>
    </row>
    <row r="32" spans="1:9" ht="15">
      <c r="A32" s="22" t="s">
        <v>22</v>
      </c>
      <c r="B32" s="9" t="s">
        <v>4</v>
      </c>
      <c r="C32" s="9" t="s">
        <v>5</v>
      </c>
      <c r="D32" s="10" t="s">
        <v>6</v>
      </c>
      <c r="E32" s="11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>
      <c r="A33" s="9"/>
      <c r="B33" s="9"/>
      <c r="C33" s="9"/>
      <c r="D33" s="10"/>
      <c r="E33" s="11"/>
      <c r="F33" s="9"/>
      <c r="G33" s="9"/>
      <c r="H33" s="9"/>
      <c r="I33" s="9"/>
    </row>
    <row r="34" spans="1:9" ht="15">
      <c r="A34" s="5" t="s">
        <v>24</v>
      </c>
      <c r="B34" s="30">
        <f>SUM(('Appendix 2 1314'!B34-'2012-13'!B34)/'2012-13'!B34)</f>
        <v>0.03953488372093038</v>
      </c>
      <c r="C34" s="30">
        <f>SUM(('Appendix 2 1314'!C34-'2012-13'!C34)/'2012-13'!C34)</f>
        <v>0.03903654485049847</v>
      </c>
      <c r="D34" s="30">
        <f>SUM(('Appendix 2 1314'!D34-'2012-13'!D34)/'2012-13'!D34)</f>
        <v>0.03997093023255823</v>
      </c>
      <c r="E34" s="31">
        <f>SUM(('Appendix 2 1314'!E34-'2012-13'!E34)/'2012-13'!E34)</f>
        <v>0.03953488372093022</v>
      </c>
      <c r="F34" s="30">
        <f>SUM(('Appendix 2 1314'!F34-'2012-13'!F34)/'2012-13'!F34)</f>
        <v>0.03985200845665959</v>
      </c>
      <c r="G34" s="30">
        <f>SUM(('Appendix 2 1314'!G34-'2012-13'!G34)/'2012-13'!G34)</f>
        <v>0.039266547406082423</v>
      </c>
      <c r="H34" s="30">
        <f>SUM(('Appendix 2 1314'!H34-'2012-13'!H34)/'2012-13'!H34)</f>
        <v>0.03953488372093034</v>
      </c>
      <c r="I34" s="30">
        <f>SUM(('Appendix 2 1314'!I34-'2012-13'!I34)/'2012-13'!I34)</f>
        <v>0.03953488372093022</v>
      </c>
    </row>
    <row r="35" spans="1:9" ht="15">
      <c r="A35" s="12" t="s">
        <v>14</v>
      </c>
      <c r="B35" s="30">
        <f>SUM(('Appendix 2 1314'!B35-'2012-13'!B35)/'2012-13'!B35)</f>
        <v>0.015857931935617908</v>
      </c>
      <c r="C35" s="30">
        <f>SUM(('Appendix 2 1314'!C35-'2012-13'!C35)/'2012-13'!C35)</f>
        <v>0.015831806149460465</v>
      </c>
      <c r="D35" s="30">
        <f>SUM(('Appendix 2 1314'!D35-'2012-13'!D35)/'2012-13'!D35)</f>
        <v>0.01581291759465484</v>
      </c>
      <c r="E35" s="31">
        <f>SUM(('Appendix 2 1314'!E35-'2012-13'!E35)/'2012-13'!E35)</f>
        <v>0.015837820715869495</v>
      </c>
      <c r="F35" s="30">
        <f>SUM(('Appendix 2 1314'!F35-'2012-13'!F35)/'2012-13'!F35)</f>
        <v>0.015841648308928296</v>
      </c>
      <c r="G35" s="30">
        <f>SUM(('Appendix 2 1314'!G35-'2012-13'!G35)/'2012-13'!G35)</f>
        <v>0.015843863929168533</v>
      </c>
      <c r="H35" s="30">
        <f>SUM(('Appendix 2 1314'!H35-'2012-13'!H35)/'2012-13'!H35)</f>
        <v>0.015845865108212804</v>
      </c>
      <c r="I35" s="30">
        <f>SUM(('Appendix 2 1314'!I35-'2012-13'!I35)/'2012-13'!I35)</f>
        <v>0.015837820715869495</v>
      </c>
    </row>
    <row r="36" spans="1:9" ht="15">
      <c r="A36" s="12"/>
      <c r="B36" s="30"/>
      <c r="C36" s="30"/>
      <c r="D36" s="32"/>
      <c r="E36" s="31"/>
      <c r="F36" s="30"/>
      <c r="G36" s="30"/>
      <c r="H36" s="30"/>
      <c r="I36" s="30"/>
    </row>
    <row r="37" spans="1:9" ht="15.75">
      <c r="A37" s="16" t="s">
        <v>15</v>
      </c>
      <c r="B37" s="30">
        <f>SUM(('Appendix 2 1314'!B37-'2012-13'!B37)/'2012-13'!B37)</f>
        <v>0.016637628994275483</v>
      </c>
      <c r="C37" s="30">
        <f>SUM(('Appendix 2 1314'!C37-'2012-13'!C37)/'2012-13'!C37)</f>
        <v>0.016595921582356</v>
      </c>
      <c r="D37" s="30">
        <f>SUM(('Appendix 2 1314'!D37-'2012-13'!D37)/'2012-13'!D37)</f>
        <v>0.016608433446608905</v>
      </c>
      <c r="E37" s="31">
        <f>SUM(('Appendix 2 1314'!E37-'2012-13'!E37)/'2012-13'!E37)</f>
        <v>0.016618165109511314</v>
      </c>
      <c r="F37" s="30">
        <f>SUM(('Appendix 2 1314'!F37-'2012-13'!F37)/'2012-13'!F37)</f>
        <v>0.016632320588153338</v>
      </c>
      <c r="G37" s="30">
        <f>SUM(('Appendix 2 1314'!G37-'2012-13'!G37)/'2012-13'!G37)</f>
        <v>0.016615170731851005</v>
      </c>
      <c r="H37" s="30">
        <f>SUM(('Appendix 2 1314'!H37-'2012-13'!H37)/'2012-13'!H37)</f>
        <v>0.016625950573982064</v>
      </c>
      <c r="I37" s="30">
        <f>SUM(('Appendix 2 1314'!I37-'2012-13'!I37)/'2012-13'!I37)</f>
        <v>0.016618165109511314</v>
      </c>
    </row>
    <row r="38" spans="1:9" ht="15">
      <c r="A38" s="12" t="s">
        <v>25</v>
      </c>
      <c r="B38" s="30">
        <f>SUM(('Appendix 2 1314'!B38-'2012-13'!B38)/'2012-13'!B38)</f>
        <v>0.019928064547487093</v>
      </c>
      <c r="C38" s="30">
        <f>SUM(('Appendix 2 1314'!C38-'2012-13'!C38)/'2012-13'!C38)</f>
        <v>0.019998333472210576</v>
      </c>
      <c r="D38" s="30">
        <f>SUM(('Appendix 2 1314'!D38-'2012-13'!D38)/'2012-13'!D38)</f>
        <v>0.019903762029746207</v>
      </c>
      <c r="E38" s="31">
        <f>SUM(('Appendix 2 1314'!E38-'2012-13'!E38)/'2012-13'!E38)</f>
        <v>0.019961114711600673</v>
      </c>
      <c r="F38" s="30">
        <f>SUM(('Appendix 2 1314'!F38-'2012-13'!F38)/'2012-13'!F38)</f>
        <v>0.01993743040458132</v>
      </c>
      <c r="G38" s="30">
        <f>SUM(('Appendix 2 1314'!G38-'2012-13'!G38)/'2012-13'!G38)</f>
        <v>0.019965900933237694</v>
      </c>
      <c r="H38" s="30">
        <f>SUM(('Appendix 2 1314'!H38-'2012-13'!H38)/'2012-13'!H38)</f>
        <v>0.019947894388925594</v>
      </c>
      <c r="I38" s="30">
        <f>SUM(('Appendix 2 1314'!I38-'2012-13'!I38)/'2012-13'!I38)</f>
        <v>0.019961114711600673</v>
      </c>
    </row>
    <row r="39" spans="1:9" ht="15">
      <c r="A39" s="12" t="s">
        <v>17</v>
      </c>
      <c r="B39" s="30">
        <f>SUM(('Appendix 2 1314'!B39-'2012-13'!B39)/'2012-13'!B39)</f>
        <v>0.019910390331452425</v>
      </c>
      <c r="C39" s="30">
        <f>SUM(('Appendix 2 1314'!C39-'2012-13'!C39)/'2012-13'!C39)</f>
        <v>0.019899286149078654</v>
      </c>
      <c r="D39" s="30">
        <f>SUM(('Appendix 2 1314'!D39-'2012-13'!D39)/'2012-13'!D39)</f>
        <v>0.019900642049911346</v>
      </c>
      <c r="E39" s="31">
        <f>SUM(('Appendix 2 1314'!E39-'2012-13'!E39)/'2012-13'!E39)</f>
        <v>0.019901696636854198</v>
      </c>
      <c r="F39" s="30">
        <f>SUM(('Appendix 2 1314'!F39-'2012-13'!F39)/'2012-13'!F39)</f>
        <v>0.019903230577447386</v>
      </c>
      <c r="G39" s="30">
        <f>SUM(('Appendix 2 1314'!G39-'2012-13'!G39)/'2012-13'!G39)</f>
        <v>0.019898333164484604</v>
      </c>
      <c r="H39" s="30">
        <f>SUM(('Appendix 2 1314'!H39-'2012-13'!H39)/'2012-13'!H39)</f>
        <v>0.019905174105713293</v>
      </c>
      <c r="I39" s="30">
        <f>SUM(('Appendix 2 1314'!I39-'2012-13'!I39)/'2012-13'!I39)</f>
        <v>0.019901696636854198</v>
      </c>
    </row>
    <row r="40" spans="1:9" ht="15.75">
      <c r="A40" s="16" t="s">
        <v>18</v>
      </c>
      <c r="B40" s="33">
        <f>SUM(('Appendix 2 1314'!B40-'2012-13'!B40)/'2012-13'!B40)</f>
        <v>0.019370199059705127</v>
      </c>
      <c r="C40" s="33">
        <f>SUM(('Appendix 2 1314'!C40-'2012-13'!C40)/'2012-13'!C40)</f>
        <v>0.01936196808028846</v>
      </c>
      <c r="D40" s="33">
        <f>SUM(('Appendix 2 1314'!D40-'2012-13'!D40)/'2012-13'!D40)</f>
        <v>0.019355794889759484</v>
      </c>
      <c r="E40" s="34">
        <f>SUM(('Appendix 2 1314'!E40-'2012-13'!E40)/'2012-13'!E40)</f>
        <v>0.01936379718102675</v>
      </c>
      <c r="F40" s="33">
        <f>SUM(('Appendix 2 1314'!F40-'2012-13'!F40)/'2012-13'!F40)</f>
        <v>0.019364961155949195</v>
      </c>
      <c r="G40" s="33">
        <f>SUM(('Appendix 2 1314'!G40-'2012-13'!G40)/'2012-13'!G40)</f>
        <v>0.01936129243711249</v>
      </c>
      <c r="H40" s="33">
        <f>SUM(('Appendix 2 1314'!H40-'2012-13'!H40)/'2012-13'!H40)</f>
        <v>0.019366357927627097</v>
      </c>
      <c r="I40" s="33">
        <f>SUM(('Appendix 2 1314'!I40-'2012-13'!I40)/'2012-13'!I40)</f>
        <v>0.01936379718102675</v>
      </c>
    </row>
    <row r="41" spans="1:9" ht="15.75">
      <c r="A41" s="16"/>
      <c r="B41" s="12"/>
      <c r="C41" s="12"/>
      <c r="D41" s="13"/>
      <c r="E41" s="14"/>
      <c r="F41" s="12"/>
      <c r="G41" s="12"/>
      <c r="H41" s="12"/>
      <c r="I41" s="12"/>
    </row>
    <row r="42" spans="1:9" ht="15">
      <c r="A42" s="21" t="s">
        <v>23</v>
      </c>
      <c r="B42" s="9" t="s">
        <v>4</v>
      </c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>
      <c r="A43" s="9"/>
      <c r="B43" s="9"/>
      <c r="C43" s="9"/>
      <c r="D43" s="10"/>
      <c r="E43" s="11"/>
      <c r="F43" s="9"/>
      <c r="G43" s="9"/>
      <c r="H43" s="9"/>
      <c r="I43" s="9"/>
    </row>
    <row r="44" spans="1:9" ht="15">
      <c r="A44" s="12" t="s">
        <v>13</v>
      </c>
      <c r="B44" s="30">
        <f>SUM(('Appendix 2 1314'!B44-'2012-13'!B44)/'2012-13'!B44)</f>
        <v>0.0984908657664815</v>
      </c>
      <c r="C44" s="30">
        <f>SUM(('Appendix 2 1314'!C44-'2012-13'!C44)/'2012-13'!C44)</f>
        <v>0.09883127198456829</v>
      </c>
      <c r="D44" s="30">
        <f>SUM(('Appendix 2 1314'!D44-'2012-13'!D44)/'2012-13'!D44)</f>
        <v>0.09819301032565524</v>
      </c>
      <c r="E44" s="31">
        <f>SUM(('Appendix 2 1314'!E44-'2012-13'!E44)/'2012-13'!E44)</f>
        <v>0.09849086576648135</v>
      </c>
      <c r="F44" s="30">
        <f>SUM(('Appendix 2 1314'!F44-'2012-13'!F44)/'2012-13'!F44)</f>
        <v>0.09827424362769864</v>
      </c>
      <c r="G44" s="30">
        <f>SUM(('Appendix 2 1314'!G44-'2012-13'!G44)/'2012-13'!G44)</f>
        <v>0.09867416142237428</v>
      </c>
      <c r="H44" s="30">
        <f>SUM(('Appendix 2 1314'!H44-'2012-13'!H44)/'2012-13'!H44)</f>
        <v>0.09849086576648132</v>
      </c>
      <c r="I44" s="30">
        <f>SUM(('Appendix 2 1314'!I44-'2012-13'!I44)/'2012-13'!I44)</f>
        <v>0.09849086576648135</v>
      </c>
    </row>
    <row r="45" spans="1:9" ht="15">
      <c r="A45" s="12" t="s">
        <v>14</v>
      </c>
      <c r="B45" s="30">
        <f>SUM(('Appendix 2 1314'!B45-'2012-13'!B45)/'2012-13'!B45)</f>
        <v>0.015857931935617908</v>
      </c>
      <c r="C45" s="30">
        <f>SUM(('Appendix 2 1314'!C45-'2012-13'!C45)/'2012-13'!C45)</f>
        <v>0.015831806149460465</v>
      </c>
      <c r="D45" s="30">
        <f>SUM(('Appendix 2 1314'!D45-'2012-13'!D45)/'2012-13'!D45)</f>
        <v>0.01581291759465484</v>
      </c>
      <c r="E45" s="31">
        <f>SUM(('Appendix 2 1314'!E45-'2012-13'!E45)/'2012-13'!E45)</f>
        <v>0.015837820715869495</v>
      </c>
      <c r="F45" s="30">
        <f>SUM(('Appendix 2 1314'!F45-'2012-13'!F45)/'2012-13'!F45)</f>
        <v>0.015841648308928296</v>
      </c>
      <c r="G45" s="30">
        <f>SUM(('Appendix 2 1314'!G45-'2012-13'!G45)/'2012-13'!G45)</f>
        <v>0.015843863929168533</v>
      </c>
      <c r="H45" s="30">
        <f>SUM(('Appendix 2 1314'!H45-'2012-13'!H45)/'2012-13'!H45)</f>
        <v>0.015845865108212804</v>
      </c>
      <c r="I45" s="30">
        <f>SUM(('Appendix 2 1314'!I45-'2012-13'!I45)/'2012-13'!I45)</f>
        <v>0.015837820715869495</v>
      </c>
    </row>
    <row r="46" spans="1:9" ht="15">
      <c r="A46" s="12"/>
      <c r="B46" s="30"/>
      <c r="C46" s="30"/>
      <c r="D46" s="32"/>
      <c r="E46" s="31"/>
      <c r="F46" s="30"/>
      <c r="G46" s="30"/>
      <c r="H46" s="30"/>
      <c r="I46" s="30"/>
    </row>
    <row r="47" spans="1:9" ht="15.75">
      <c r="A47" s="16" t="s">
        <v>15</v>
      </c>
      <c r="B47" s="30">
        <f>SUM(('Appendix 2 1314'!B47-'2012-13'!B47)/'2012-13'!B47)</f>
        <v>0.019781628920024746</v>
      </c>
      <c r="C47" s="30">
        <f>SUM(('Appendix 2 1314'!C47-'2012-13'!C47)/'2012-13'!C47)</f>
        <v>0.01977274808872417</v>
      </c>
      <c r="D47" s="30">
        <f>SUM(('Appendix 2 1314'!D47-'2012-13'!D47)/'2012-13'!D47)</f>
        <v>0.01972449816614974</v>
      </c>
      <c r="E47" s="31">
        <f>SUM(('Appendix 2 1314'!E47-'2012-13'!E47)/'2012-13'!E47)</f>
        <v>0.01976239864227799</v>
      </c>
      <c r="F47" s="30">
        <f>SUM(('Appendix 2 1314'!F47-'2012-13'!F47)/'2012-13'!F47)</f>
        <v>0.019755812398640753</v>
      </c>
      <c r="G47" s="30">
        <f>SUM(('Appendix 2 1314'!G47-'2012-13'!G47)/'2012-13'!G47)</f>
        <v>0.01977684684475598</v>
      </c>
      <c r="H47" s="30">
        <f>SUM(('Appendix 2 1314'!H47-'2012-13'!H47)/'2012-13'!H47)</f>
        <v>0.019770090666344862</v>
      </c>
      <c r="I47" s="30">
        <f>SUM(('Appendix 2 1314'!I47-'2012-13'!I47)/'2012-13'!I47)</f>
        <v>0.01976239864227799</v>
      </c>
    </row>
    <row r="48" spans="1:9" ht="15">
      <c r="A48" s="12" t="s">
        <v>25</v>
      </c>
      <c r="B48" s="30">
        <f>SUM(('Appendix 2 1314'!B48-'2012-13'!B48)/'2012-13'!B48)</f>
        <v>0.019928064547487093</v>
      </c>
      <c r="C48" s="30">
        <f>SUM(('Appendix 2 1314'!C48-'2012-13'!C48)/'2012-13'!C48)</f>
        <v>0.019998333472210576</v>
      </c>
      <c r="D48" s="30">
        <f>SUM(('Appendix 2 1314'!D48-'2012-13'!D48)/'2012-13'!D48)</f>
        <v>0.019903762029746207</v>
      </c>
      <c r="E48" s="31">
        <f>SUM(('Appendix 2 1314'!E48-'2012-13'!E48)/'2012-13'!E48)</f>
        <v>0.019961114711600673</v>
      </c>
      <c r="F48" s="30">
        <f>SUM(('Appendix 2 1314'!F48-'2012-13'!F48)/'2012-13'!F48)</f>
        <v>0.01993743040458132</v>
      </c>
      <c r="G48" s="30">
        <f>SUM(('Appendix 2 1314'!G48-'2012-13'!G48)/'2012-13'!G48)</f>
        <v>0.019965900933237694</v>
      </c>
      <c r="H48" s="30">
        <f>SUM(('Appendix 2 1314'!H48-'2012-13'!H48)/'2012-13'!H48)</f>
        <v>0.019947894388925594</v>
      </c>
      <c r="I48" s="30">
        <f>SUM(('Appendix 2 1314'!I48-'2012-13'!I48)/'2012-13'!I48)</f>
        <v>0.019961114711600673</v>
      </c>
    </row>
    <row r="49" spans="1:9" ht="15">
      <c r="A49" s="12" t="s">
        <v>17</v>
      </c>
      <c r="B49" s="30">
        <f>SUM(('Appendix 2 1314'!B49-'2012-13'!B49)/'2012-13'!B49)</f>
        <v>0.019910390331452425</v>
      </c>
      <c r="C49" s="30">
        <f>SUM(('Appendix 2 1314'!C49-'2012-13'!C49)/'2012-13'!C49)</f>
        <v>0.019899286149078654</v>
      </c>
      <c r="D49" s="30">
        <f>SUM(('Appendix 2 1314'!D49-'2012-13'!D49)/'2012-13'!D49)</f>
        <v>0.019900642049911346</v>
      </c>
      <c r="E49" s="31">
        <f>SUM(('Appendix 2 1314'!E49-'2012-13'!E49)/'2012-13'!E49)</f>
        <v>0.019901696636854198</v>
      </c>
      <c r="F49" s="30">
        <f>SUM(('Appendix 2 1314'!F49-'2012-13'!F49)/'2012-13'!F49)</f>
        <v>0.019903230577447386</v>
      </c>
      <c r="G49" s="30">
        <f>SUM(('Appendix 2 1314'!G49-'2012-13'!G49)/'2012-13'!G49)</f>
        <v>0.019898333164484604</v>
      </c>
      <c r="H49" s="30">
        <f>SUM(('Appendix 2 1314'!H49-'2012-13'!H49)/'2012-13'!H49)</f>
        <v>0.019905174105713293</v>
      </c>
      <c r="I49" s="30">
        <f>SUM(('Appendix 2 1314'!I49-'2012-13'!I49)/'2012-13'!I49)</f>
        <v>0.019901696636854198</v>
      </c>
    </row>
    <row r="50" spans="1:9" ht="15.75">
      <c r="A50" s="16" t="s">
        <v>18</v>
      </c>
      <c r="B50" s="33">
        <f>SUM(('Appendix 2 1314'!B50-'2012-13'!B50)/'2012-13'!B50)</f>
        <v>0.019890523066998303</v>
      </c>
      <c r="C50" s="33">
        <f>SUM(('Appendix 2 1314'!C50-'2012-13'!C50)/'2012-13'!C50)</f>
        <v>0.019887731712583883</v>
      </c>
      <c r="D50" s="33">
        <f>SUM(('Appendix 2 1314'!D50-'2012-13'!D50)/'2012-13'!D50)</f>
        <v>0.019871408208972322</v>
      </c>
      <c r="E50" s="34">
        <f>SUM(('Appendix 2 1314'!E50-'2012-13'!E50)/'2012-13'!E50)</f>
        <v>0.01988413569784198</v>
      </c>
      <c r="F50" s="33">
        <f>SUM(('Appendix 2 1314'!F50-'2012-13'!F50)/'2012-13'!F50)</f>
        <v>0.019881847321441402</v>
      </c>
      <c r="G50" s="33">
        <f>SUM(('Appendix 2 1314'!G50-'2012-13'!G50)/'2012-13'!G50)</f>
        <v>0.019884554479047897</v>
      </c>
      <c r="H50" s="33">
        <f>SUM(('Appendix 2 1314'!H50-'2012-13'!H50)/'2012-13'!H50)</f>
        <v>0.01988669064065707</v>
      </c>
      <c r="I50" s="33">
        <f>SUM(('Appendix 2 1314'!I50-'2012-13'!I50)/'2012-13'!I50)</f>
        <v>0.01988413569784198</v>
      </c>
    </row>
    <row r="53" spans="2:9" ht="12.75">
      <c r="B53" s="25"/>
      <c r="C53" s="25"/>
      <c r="D53" s="25"/>
      <c r="E53" s="26"/>
      <c r="F53" s="25"/>
      <c r="G53" s="25"/>
      <c r="H53" s="25"/>
      <c r="I53" s="25"/>
    </row>
    <row r="70" spans="3:4" ht="12.75">
      <c r="C70" s="27"/>
      <c r="D70" s="28"/>
    </row>
    <row r="71" spans="3:4" ht="12.75">
      <c r="C71" s="27"/>
      <c r="D71" s="28"/>
    </row>
    <row r="72" spans="3:4" ht="12.75">
      <c r="C72" s="27"/>
      <c r="D72" s="28"/>
    </row>
  </sheetData>
  <sheetProtection/>
  <mergeCells count="2">
    <mergeCell ref="B1:H1"/>
    <mergeCell ref="B31:H3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H56" sqref="H56"/>
    </sheetView>
  </sheetViews>
  <sheetFormatPr defaultColWidth="9.140625" defaultRowHeight="12.75"/>
  <cols>
    <col min="1" max="1" width="29.140625" style="0" customWidth="1"/>
    <col min="2" max="2" width="11.140625" style="0" customWidth="1"/>
    <col min="3" max="3" width="10.8515625" style="0" customWidth="1"/>
    <col min="4" max="4" width="10.140625" style="0" customWidth="1"/>
    <col min="5" max="5" width="10.421875" style="37" customWidth="1"/>
    <col min="6" max="6" width="10.421875" style="0" customWidth="1"/>
    <col min="7" max="7" width="10.28125" style="0" customWidth="1"/>
    <col min="8" max="8" width="10.421875" style="0" customWidth="1"/>
    <col min="9" max="9" width="10.57421875" style="0" customWidth="1"/>
    <col min="11" max="11" width="11.421875" style="0" bestFit="1" customWidth="1"/>
    <col min="12" max="12" width="10.140625" style="0" bestFit="1" customWidth="1"/>
  </cols>
  <sheetData>
    <row r="1" spans="1:9" ht="15.75">
      <c r="A1" s="1" t="s">
        <v>0</v>
      </c>
      <c r="B1" s="46" t="s">
        <v>27</v>
      </c>
      <c r="C1" s="46"/>
      <c r="D1" s="46"/>
      <c r="E1" s="46"/>
      <c r="F1" s="46"/>
      <c r="G1" s="46"/>
      <c r="H1" s="46"/>
      <c r="I1" s="2" t="s">
        <v>2</v>
      </c>
    </row>
    <row r="2" spans="1:9" ht="15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>
      <c r="A3" s="5"/>
      <c r="B3" s="8" t="s">
        <v>12</v>
      </c>
      <c r="C3" s="9" t="s">
        <v>12</v>
      </c>
      <c r="D3" s="10" t="s">
        <v>12</v>
      </c>
      <c r="E3" s="40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>
      <c r="A4" s="5" t="s">
        <v>24</v>
      </c>
      <c r="B4" s="12">
        <f>E4/9*6</f>
        <v>21.046666666666667</v>
      </c>
      <c r="C4" s="12">
        <f>E4/9*7</f>
        <v>24.554444444444442</v>
      </c>
      <c r="D4" s="13">
        <f>E4/9*8</f>
        <v>28.06222222222222</v>
      </c>
      <c r="E4" s="43">
        <v>31.57</v>
      </c>
      <c r="F4" s="12">
        <f>E4/9*11</f>
        <v>38.58555555555555</v>
      </c>
      <c r="G4" s="12">
        <f>E4/9*13</f>
        <v>45.60111111111111</v>
      </c>
      <c r="H4" s="12">
        <f>E4/9*15</f>
        <v>52.61666666666667</v>
      </c>
      <c r="I4" s="12">
        <f>E4/9*18</f>
        <v>63.14</v>
      </c>
    </row>
    <row r="5" spans="1:9" ht="15">
      <c r="A5" s="12" t="s">
        <v>14</v>
      </c>
      <c r="B5" s="12">
        <v>174.45</v>
      </c>
      <c r="C5" s="12">
        <v>203.52</v>
      </c>
      <c r="D5" s="12">
        <v>232.59</v>
      </c>
      <c r="E5" s="43">
        <v>261.67</v>
      </c>
      <c r="F5" s="12">
        <v>319.82</v>
      </c>
      <c r="G5" s="12">
        <v>377.97</v>
      </c>
      <c r="H5" s="12">
        <v>436.12</v>
      </c>
      <c r="I5" s="12">
        <v>523.34</v>
      </c>
    </row>
    <row r="6" spans="1:9" ht="15">
      <c r="A6" s="12"/>
      <c r="B6" s="15"/>
      <c r="C6" s="12"/>
      <c r="D6" s="13"/>
      <c r="E6" s="43"/>
      <c r="F6" s="12"/>
      <c r="G6" s="12"/>
      <c r="H6" s="12"/>
      <c r="I6" s="12"/>
    </row>
    <row r="7" spans="1:9" ht="15.75">
      <c r="A7" s="16" t="s">
        <v>15</v>
      </c>
      <c r="B7" s="17">
        <f aca="true" t="shared" si="0" ref="B7:I7">SUM(B4:B6)</f>
        <v>195.49666666666667</v>
      </c>
      <c r="C7" s="17">
        <f t="shared" si="0"/>
        <v>228.07444444444445</v>
      </c>
      <c r="D7" s="17">
        <f t="shared" si="0"/>
        <v>260.65222222222224</v>
      </c>
      <c r="E7" s="44">
        <f t="shared" si="0"/>
        <v>293.24</v>
      </c>
      <c r="F7" s="17">
        <f t="shared" si="0"/>
        <v>358.40555555555557</v>
      </c>
      <c r="G7" s="17">
        <f t="shared" si="0"/>
        <v>423.5711111111111</v>
      </c>
      <c r="H7" s="17">
        <f t="shared" si="0"/>
        <v>488.7366666666667</v>
      </c>
      <c r="I7" s="17">
        <f t="shared" si="0"/>
        <v>586.48</v>
      </c>
    </row>
    <row r="8" spans="1:9" ht="15">
      <c r="A8" s="12" t="s">
        <v>25</v>
      </c>
      <c r="B8" s="12">
        <v>107.01</v>
      </c>
      <c r="C8" s="12">
        <v>124.84</v>
      </c>
      <c r="D8" s="12">
        <v>142.68</v>
      </c>
      <c r="E8" s="43">
        <v>160.51</v>
      </c>
      <c r="F8" s="12">
        <v>196.18</v>
      </c>
      <c r="G8" s="12">
        <v>231.85</v>
      </c>
      <c r="H8" s="12">
        <v>267.52</v>
      </c>
      <c r="I8" s="12">
        <v>321.02</v>
      </c>
    </row>
    <row r="9" spans="1:9" ht="15">
      <c r="A9" s="12" t="s">
        <v>17</v>
      </c>
      <c r="B9" s="12">
        <v>805.61</v>
      </c>
      <c r="C9" s="12">
        <v>939.87</v>
      </c>
      <c r="D9" s="13">
        <v>1074.14</v>
      </c>
      <c r="E9" s="43">
        <v>1208.41</v>
      </c>
      <c r="F9" s="12">
        <v>1476.95</v>
      </c>
      <c r="G9" s="12">
        <v>1745.48</v>
      </c>
      <c r="H9" s="12">
        <v>2014.02</v>
      </c>
      <c r="I9" s="12">
        <v>2416.82</v>
      </c>
    </row>
    <row r="10" spans="1:9" ht="15.75">
      <c r="A10" s="16" t="s">
        <v>18</v>
      </c>
      <c r="B10" s="16">
        <f aca="true" t="shared" si="1" ref="B10:I10">SUM(B7:B9)</f>
        <v>1108.1166666666668</v>
      </c>
      <c r="C10" s="16">
        <f t="shared" si="1"/>
        <v>1292.7844444444445</v>
      </c>
      <c r="D10" s="16">
        <f t="shared" si="1"/>
        <v>1477.4722222222224</v>
      </c>
      <c r="E10" s="45">
        <f t="shared" si="1"/>
        <v>1662.16</v>
      </c>
      <c r="F10" s="16">
        <f t="shared" si="1"/>
        <v>2031.5355555555557</v>
      </c>
      <c r="G10" s="16">
        <f t="shared" si="1"/>
        <v>2400.9011111111113</v>
      </c>
      <c r="H10" s="16">
        <f t="shared" si="1"/>
        <v>2770.2766666666666</v>
      </c>
      <c r="I10" s="16">
        <f t="shared" si="1"/>
        <v>3324.32</v>
      </c>
    </row>
    <row r="11" spans="1:9" ht="15">
      <c r="A11" s="12"/>
      <c r="B11" s="12"/>
      <c r="C11" s="12"/>
      <c r="D11" s="13"/>
      <c r="E11" s="43"/>
      <c r="F11" s="12"/>
      <c r="G11" s="12"/>
      <c r="H11" s="12"/>
      <c r="I11" s="12"/>
    </row>
    <row r="12" spans="1:9" ht="15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>
      <c r="A13" s="9"/>
      <c r="B13" s="9" t="s">
        <v>12</v>
      </c>
      <c r="C13" s="9" t="s">
        <v>12</v>
      </c>
      <c r="D13" s="10" t="s">
        <v>12</v>
      </c>
      <c r="E13" s="40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>
      <c r="A14" s="5" t="s">
        <v>24</v>
      </c>
      <c r="B14" s="12">
        <f>E14/9*6</f>
        <v>27.046666666666667</v>
      </c>
      <c r="C14" s="12">
        <f>E14/9*7</f>
        <v>31.554444444444446</v>
      </c>
      <c r="D14" s="13">
        <f>E14/9*8</f>
        <v>36.062222222222225</v>
      </c>
      <c r="E14" s="43">
        <v>40.57</v>
      </c>
      <c r="F14" s="12">
        <f>E14/9*11</f>
        <v>49.58555555555556</v>
      </c>
      <c r="G14" s="12">
        <f>E14/9*13</f>
        <v>58.601111111111116</v>
      </c>
      <c r="H14" s="12">
        <f>E14/9*15</f>
        <v>67.61666666666667</v>
      </c>
      <c r="I14" s="12">
        <f>E14/9*18</f>
        <v>81.14</v>
      </c>
    </row>
    <row r="15" spans="1:9" ht="15">
      <c r="A15" s="12" t="s">
        <v>14</v>
      </c>
      <c r="B15" s="12">
        <v>174.45</v>
      </c>
      <c r="C15" s="12">
        <v>203.52</v>
      </c>
      <c r="D15" s="12">
        <v>232.59</v>
      </c>
      <c r="E15" s="43">
        <v>261.67</v>
      </c>
      <c r="F15" s="12">
        <v>319.82</v>
      </c>
      <c r="G15" s="12">
        <v>377.97</v>
      </c>
      <c r="H15" s="12">
        <v>436.12</v>
      </c>
      <c r="I15" s="12">
        <v>523.34</v>
      </c>
    </row>
    <row r="16" spans="1:9" ht="15">
      <c r="A16" s="12"/>
      <c r="B16" s="15"/>
      <c r="C16" s="12"/>
      <c r="D16" s="13"/>
      <c r="E16" s="43"/>
      <c r="F16" s="12"/>
      <c r="G16" s="12"/>
      <c r="H16" s="12"/>
      <c r="I16" s="12"/>
    </row>
    <row r="17" spans="1:9" ht="15.75">
      <c r="A17" s="16" t="s">
        <v>15</v>
      </c>
      <c r="B17" s="17">
        <f aca="true" t="shared" si="2" ref="B17:I17">SUM(B14:B16)</f>
        <v>201.49666666666667</v>
      </c>
      <c r="C17" s="17">
        <f t="shared" si="2"/>
        <v>235.07444444444445</v>
      </c>
      <c r="D17" s="17">
        <f t="shared" si="2"/>
        <v>268.65222222222224</v>
      </c>
      <c r="E17" s="44">
        <f t="shared" si="2"/>
        <v>302.24</v>
      </c>
      <c r="F17" s="17">
        <f t="shared" si="2"/>
        <v>369.40555555555557</v>
      </c>
      <c r="G17" s="17">
        <f t="shared" si="2"/>
        <v>436.5711111111111</v>
      </c>
      <c r="H17" s="17">
        <f t="shared" si="2"/>
        <v>503.7366666666667</v>
      </c>
      <c r="I17" s="17">
        <f t="shared" si="2"/>
        <v>604.48</v>
      </c>
    </row>
    <row r="18" spans="1:9" ht="15">
      <c r="A18" s="12" t="s">
        <v>25</v>
      </c>
      <c r="B18" s="12">
        <v>107.01</v>
      </c>
      <c r="C18" s="12">
        <v>124.84</v>
      </c>
      <c r="D18" s="12">
        <v>142.68</v>
      </c>
      <c r="E18" s="43">
        <v>160.51</v>
      </c>
      <c r="F18" s="12">
        <v>196.18</v>
      </c>
      <c r="G18" s="12">
        <v>231.85</v>
      </c>
      <c r="H18" s="12">
        <v>267.52</v>
      </c>
      <c r="I18" s="12">
        <v>321.02</v>
      </c>
    </row>
    <row r="19" spans="1:9" ht="15">
      <c r="A19" s="12" t="s">
        <v>17</v>
      </c>
      <c r="B19" s="12">
        <v>805.61</v>
      </c>
      <c r="C19" s="12">
        <v>939.87</v>
      </c>
      <c r="D19" s="13">
        <v>1074.14</v>
      </c>
      <c r="E19" s="43">
        <v>1208.41</v>
      </c>
      <c r="F19" s="12">
        <v>1476.95</v>
      </c>
      <c r="G19" s="12">
        <v>1745.48</v>
      </c>
      <c r="H19" s="12">
        <v>2014.02</v>
      </c>
      <c r="I19" s="12">
        <v>2416.82</v>
      </c>
    </row>
    <row r="20" spans="1:9" ht="15.75">
      <c r="A20" s="16" t="s">
        <v>18</v>
      </c>
      <c r="B20" s="16">
        <f aca="true" t="shared" si="3" ref="B20:I20">SUM(B17:B19)</f>
        <v>1114.1166666666668</v>
      </c>
      <c r="C20" s="16">
        <f t="shared" si="3"/>
        <v>1299.7844444444445</v>
      </c>
      <c r="D20" s="16">
        <f t="shared" si="3"/>
        <v>1485.4722222222224</v>
      </c>
      <c r="E20" s="45">
        <f t="shared" si="3"/>
        <v>1671.16</v>
      </c>
      <c r="F20" s="16">
        <f t="shared" si="3"/>
        <v>2042.5355555555557</v>
      </c>
      <c r="G20" s="16">
        <f t="shared" si="3"/>
        <v>2413.9011111111113</v>
      </c>
      <c r="H20" s="16">
        <f t="shared" si="3"/>
        <v>2785.2766666666666</v>
      </c>
      <c r="I20" s="16">
        <f t="shared" si="3"/>
        <v>3342.32</v>
      </c>
    </row>
    <row r="21" spans="1:9" ht="15.75">
      <c r="A21" s="16"/>
      <c r="B21" s="12"/>
      <c r="C21" s="12"/>
      <c r="D21" s="13"/>
      <c r="E21" s="43"/>
      <c r="F21" s="12"/>
      <c r="G21" s="12"/>
      <c r="H21" s="12"/>
      <c r="I21" s="12"/>
    </row>
    <row r="22" spans="1:9" ht="15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>
      <c r="A23" s="9"/>
      <c r="B23" s="9" t="s">
        <v>12</v>
      </c>
      <c r="C23" s="9" t="s">
        <v>12</v>
      </c>
      <c r="D23" s="10" t="s">
        <v>12</v>
      </c>
      <c r="E23" s="40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9" ht="15">
      <c r="A24" s="5" t="s">
        <v>24</v>
      </c>
      <c r="B24" s="12">
        <f>E24/9*6</f>
        <v>18.906666666666666</v>
      </c>
      <c r="C24" s="12">
        <f>E24/9*7</f>
        <v>22.05777777777778</v>
      </c>
      <c r="D24" s="13">
        <f>E24/9*8</f>
        <v>25.20888888888889</v>
      </c>
      <c r="E24" s="43">
        <v>28.36</v>
      </c>
      <c r="F24" s="12">
        <f>E24/9*11</f>
        <v>34.662222222222226</v>
      </c>
      <c r="G24" s="12">
        <f>E24/9*13</f>
        <v>40.964444444444446</v>
      </c>
      <c r="H24" s="12">
        <f>E24/9*15</f>
        <v>47.266666666666666</v>
      </c>
      <c r="I24" s="12">
        <f>E24/9*18</f>
        <v>56.72</v>
      </c>
    </row>
    <row r="25" spans="1:9" ht="15">
      <c r="A25" s="12" t="s">
        <v>14</v>
      </c>
      <c r="B25" s="12">
        <v>174.45</v>
      </c>
      <c r="C25" s="12">
        <v>203.52</v>
      </c>
      <c r="D25" s="12">
        <v>232.59</v>
      </c>
      <c r="E25" s="43">
        <v>261.67</v>
      </c>
      <c r="F25" s="12">
        <v>319.82</v>
      </c>
      <c r="G25" s="12">
        <v>377.97</v>
      </c>
      <c r="H25" s="12">
        <v>436.12</v>
      </c>
      <c r="I25" s="12">
        <v>523.34</v>
      </c>
    </row>
    <row r="26" spans="1:9" ht="15">
      <c r="A26" s="12"/>
      <c r="B26" s="15"/>
      <c r="C26" s="12"/>
      <c r="D26" s="13"/>
      <c r="E26" s="43"/>
      <c r="F26" s="12"/>
      <c r="G26" s="12"/>
      <c r="H26" s="12"/>
      <c r="I26" s="12"/>
    </row>
    <row r="27" spans="1:9" ht="15.75">
      <c r="A27" s="16" t="s">
        <v>15</v>
      </c>
      <c r="B27" s="17">
        <f aca="true" t="shared" si="4" ref="B27:I27">SUM(B24:B26)</f>
        <v>193.35666666666665</v>
      </c>
      <c r="C27" s="17">
        <f t="shared" si="4"/>
        <v>225.57777777777778</v>
      </c>
      <c r="D27" s="17">
        <f t="shared" si="4"/>
        <v>257.7988888888889</v>
      </c>
      <c r="E27" s="44">
        <f t="shared" si="4"/>
        <v>290.03000000000003</v>
      </c>
      <c r="F27" s="17">
        <f t="shared" si="4"/>
        <v>354.4822222222222</v>
      </c>
      <c r="G27" s="17">
        <f t="shared" si="4"/>
        <v>418.93444444444447</v>
      </c>
      <c r="H27" s="17">
        <f t="shared" si="4"/>
        <v>483.38666666666666</v>
      </c>
      <c r="I27" s="17">
        <f t="shared" si="4"/>
        <v>580.0600000000001</v>
      </c>
    </row>
    <row r="28" spans="1:9" ht="15">
      <c r="A28" s="12" t="s">
        <v>25</v>
      </c>
      <c r="B28" s="12">
        <v>107.01</v>
      </c>
      <c r="C28" s="12">
        <v>124.84</v>
      </c>
      <c r="D28" s="12">
        <v>142.68</v>
      </c>
      <c r="E28" s="43">
        <v>160.51</v>
      </c>
      <c r="F28" s="12">
        <v>196.18</v>
      </c>
      <c r="G28" s="12">
        <v>231.85</v>
      </c>
      <c r="H28" s="12">
        <v>267.52</v>
      </c>
      <c r="I28" s="12">
        <v>321.02</v>
      </c>
    </row>
    <row r="29" spans="1:9" ht="15">
      <c r="A29" s="12" t="s">
        <v>17</v>
      </c>
      <c r="B29" s="12">
        <v>805.61</v>
      </c>
      <c r="C29" s="12">
        <v>939.87</v>
      </c>
      <c r="D29" s="13">
        <v>1074.14</v>
      </c>
      <c r="E29" s="43">
        <v>1208.41</v>
      </c>
      <c r="F29" s="12">
        <v>1476.95</v>
      </c>
      <c r="G29" s="12">
        <v>1745.48</v>
      </c>
      <c r="H29" s="12">
        <v>2014.02</v>
      </c>
      <c r="I29" s="12">
        <v>2416.82</v>
      </c>
    </row>
    <row r="30" spans="1:9" ht="15.75">
      <c r="A30" s="16" t="s">
        <v>18</v>
      </c>
      <c r="B30" s="16">
        <f aca="true" t="shared" si="5" ref="B30:I30">SUM(B27:B29)</f>
        <v>1105.9766666666667</v>
      </c>
      <c r="C30" s="16">
        <f t="shared" si="5"/>
        <v>1290.2877777777778</v>
      </c>
      <c r="D30" s="16">
        <f t="shared" si="5"/>
        <v>1474.618888888889</v>
      </c>
      <c r="E30" s="45">
        <f t="shared" si="5"/>
        <v>1658.95</v>
      </c>
      <c r="F30" s="16">
        <f t="shared" si="5"/>
        <v>2027.6122222222223</v>
      </c>
      <c r="G30" s="16">
        <f t="shared" si="5"/>
        <v>2396.2644444444445</v>
      </c>
      <c r="H30" s="16">
        <f t="shared" si="5"/>
        <v>2764.9266666666667</v>
      </c>
      <c r="I30" s="16">
        <f t="shared" si="5"/>
        <v>3317.9</v>
      </c>
    </row>
    <row r="31" spans="1:9" ht="15.75">
      <c r="A31" s="1"/>
      <c r="B31" s="46" t="s">
        <v>27</v>
      </c>
      <c r="C31" s="46"/>
      <c r="D31" s="46"/>
      <c r="E31" s="46"/>
      <c r="F31" s="46"/>
      <c r="G31" s="46"/>
      <c r="H31" s="46"/>
      <c r="I31" s="2" t="s">
        <v>21</v>
      </c>
    </row>
    <row r="32" spans="1:9" ht="15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>
      <c r="A33" s="9"/>
      <c r="B33" s="9" t="s">
        <v>12</v>
      </c>
      <c r="C33" s="9" t="s">
        <v>12</v>
      </c>
      <c r="D33" s="10" t="s">
        <v>12</v>
      </c>
      <c r="E33" s="40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>
      <c r="A34" s="5" t="s">
        <v>24</v>
      </c>
      <c r="B34" s="12">
        <f>E34/9*6</f>
        <v>6.16</v>
      </c>
      <c r="C34" s="12">
        <v>7.19</v>
      </c>
      <c r="D34" s="13">
        <f>E34/9*8</f>
        <v>8.213333333333333</v>
      </c>
      <c r="E34" s="43">
        <v>9.24</v>
      </c>
      <c r="F34" s="12">
        <f>E34/9*11</f>
        <v>11.293333333333333</v>
      </c>
      <c r="G34" s="12">
        <f>E34/9*13</f>
        <v>13.346666666666666</v>
      </c>
      <c r="H34" s="12">
        <f>E34/9*15</f>
        <v>15.399999999999999</v>
      </c>
      <c r="I34" s="12">
        <f>E34/9*18</f>
        <v>18.48</v>
      </c>
    </row>
    <row r="35" spans="1:9" ht="15">
      <c r="A35" s="12" t="s">
        <v>14</v>
      </c>
      <c r="B35" s="12">
        <v>174.45</v>
      </c>
      <c r="C35" s="12">
        <v>203.52</v>
      </c>
      <c r="D35" s="12">
        <v>232.59</v>
      </c>
      <c r="E35" s="43">
        <v>261.67</v>
      </c>
      <c r="F35" s="12">
        <v>319.82</v>
      </c>
      <c r="G35" s="12">
        <v>377.97</v>
      </c>
      <c r="H35" s="12">
        <v>436.12</v>
      </c>
      <c r="I35" s="12">
        <v>523.34</v>
      </c>
    </row>
    <row r="36" spans="1:9" ht="15">
      <c r="A36" s="12"/>
      <c r="B36" s="15"/>
      <c r="C36" s="12"/>
      <c r="D36" s="13"/>
      <c r="E36" s="43"/>
      <c r="F36" s="12"/>
      <c r="G36" s="12"/>
      <c r="H36" s="12"/>
      <c r="I36" s="12"/>
    </row>
    <row r="37" spans="1:9" ht="15.75">
      <c r="A37" s="16" t="s">
        <v>15</v>
      </c>
      <c r="B37" s="17">
        <f aca="true" t="shared" si="6" ref="B37:I37">SUM(B34:B36)</f>
        <v>180.60999999999999</v>
      </c>
      <c r="C37" s="17">
        <f t="shared" si="6"/>
        <v>210.71</v>
      </c>
      <c r="D37" s="17">
        <f t="shared" si="6"/>
        <v>240.80333333333334</v>
      </c>
      <c r="E37" s="44">
        <f t="shared" si="6"/>
        <v>270.91</v>
      </c>
      <c r="F37" s="17">
        <f t="shared" si="6"/>
        <v>331.11333333333334</v>
      </c>
      <c r="G37" s="17">
        <f t="shared" si="6"/>
        <v>391.3166666666667</v>
      </c>
      <c r="H37" s="17">
        <f t="shared" si="6"/>
        <v>451.52</v>
      </c>
      <c r="I37" s="17">
        <f t="shared" si="6"/>
        <v>541.82</v>
      </c>
    </row>
    <row r="38" spans="1:9" ht="15">
      <c r="A38" s="12" t="s">
        <v>25</v>
      </c>
      <c r="B38" s="12">
        <v>107.01</v>
      </c>
      <c r="C38" s="12">
        <v>124.84</v>
      </c>
      <c r="D38" s="12">
        <v>142.68</v>
      </c>
      <c r="E38" s="43">
        <v>160.51</v>
      </c>
      <c r="F38" s="12">
        <v>196.18</v>
      </c>
      <c r="G38" s="12">
        <v>231.85</v>
      </c>
      <c r="H38" s="12">
        <v>267.52</v>
      </c>
      <c r="I38" s="12">
        <v>321.02</v>
      </c>
    </row>
    <row r="39" spans="1:9" ht="15">
      <c r="A39" s="12" t="s">
        <v>17</v>
      </c>
      <c r="B39" s="12">
        <v>805.61</v>
      </c>
      <c r="C39" s="12">
        <v>939.87</v>
      </c>
      <c r="D39" s="13">
        <v>1074.14</v>
      </c>
      <c r="E39" s="43">
        <v>1208.41</v>
      </c>
      <c r="F39" s="12">
        <v>1476.95</v>
      </c>
      <c r="G39" s="12">
        <v>1745.48</v>
      </c>
      <c r="H39" s="12">
        <v>2014.02</v>
      </c>
      <c r="I39" s="12">
        <v>2416.82</v>
      </c>
    </row>
    <row r="40" spans="1:9" ht="15.75">
      <c r="A40" s="16" t="s">
        <v>18</v>
      </c>
      <c r="B40" s="16">
        <f aca="true" t="shared" si="7" ref="B40:I40">SUM(B37:B39)</f>
        <v>1093.23</v>
      </c>
      <c r="C40" s="16">
        <f t="shared" si="7"/>
        <v>1275.42</v>
      </c>
      <c r="D40" s="16">
        <f t="shared" si="7"/>
        <v>1457.6233333333334</v>
      </c>
      <c r="E40" s="45">
        <f t="shared" si="7"/>
        <v>1639.8300000000002</v>
      </c>
      <c r="F40" s="16">
        <f t="shared" si="7"/>
        <v>2004.2433333333333</v>
      </c>
      <c r="G40" s="16">
        <f t="shared" si="7"/>
        <v>2368.6466666666665</v>
      </c>
      <c r="H40" s="16">
        <f t="shared" si="7"/>
        <v>2733.06</v>
      </c>
      <c r="I40" s="16">
        <f t="shared" si="7"/>
        <v>3279.6600000000003</v>
      </c>
    </row>
    <row r="41" spans="1:9" ht="15.7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>
      <c r="A43" s="9"/>
      <c r="B43" s="9" t="s">
        <v>12</v>
      </c>
      <c r="C43" s="9" t="s">
        <v>12</v>
      </c>
      <c r="D43" s="10" t="s">
        <v>12</v>
      </c>
      <c r="E43" s="40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>
      <c r="A44" s="12" t="s">
        <v>13</v>
      </c>
      <c r="B44" s="12">
        <v>9.41</v>
      </c>
      <c r="C44" s="12">
        <f>E44/9*7</f>
        <v>10.974444444444444</v>
      </c>
      <c r="D44" s="12">
        <v>12.54</v>
      </c>
      <c r="E44" s="43">
        <v>14.11</v>
      </c>
      <c r="F44" s="12">
        <f>E44/9*11</f>
        <v>17.245555555555555</v>
      </c>
      <c r="G44" s="12">
        <f>E44/9*13</f>
        <v>20.38111111111111</v>
      </c>
      <c r="H44" s="12">
        <f>E44/9*15</f>
        <v>23.516666666666666</v>
      </c>
      <c r="I44" s="12">
        <f>E44/9*18</f>
        <v>28.22</v>
      </c>
    </row>
    <row r="45" spans="1:9" ht="15">
      <c r="A45" s="12" t="s">
        <v>14</v>
      </c>
      <c r="B45" s="12">
        <v>174.45</v>
      </c>
      <c r="C45" s="12">
        <v>203.52</v>
      </c>
      <c r="D45" s="12">
        <v>232.59</v>
      </c>
      <c r="E45" s="43">
        <v>261.67</v>
      </c>
      <c r="F45" s="12">
        <v>319.82</v>
      </c>
      <c r="G45" s="12">
        <v>377.97</v>
      </c>
      <c r="H45" s="12">
        <v>436.12</v>
      </c>
      <c r="I45" s="12">
        <v>523.34</v>
      </c>
    </row>
    <row r="46" spans="1:9" ht="15">
      <c r="A46" s="12"/>
      <c r="B46" s="23"/>
      <c r="C46" s="12"/>
      <c r="D46" s="13"/>
      <c r="E46" s="43"/>
      <c r="F46" s="12"/>
      <c r="G46" s="12"/>
      <c r="H46" s="12"/>
      <c r="I46" s="12"/>
    </row>
    <row r="47" spans="1:9" ht="15.75">
      <c r="A47" s="16" t="s">
        <v>15</v>
      </c>
      <c r="B47" s="17">
        <f aca="true" t="shared" si="8" ref="B47:I47">SUM(B44:B46)</f>
        <v>183.85999999999999</v>
      </c>
      <c r="C47" s="17">
        <f t="shared" si="8"/>
        <v>214.49444444444447</v>
      </c>
      <c r="D47" s="17">
        <f t="shared" si="8"/>
        <v>245.13</v>
      </c>
      <c r="E47" s="44">
        <f t="shared" si="8"/>
        <v>275.78000000000003</v>
      </c>
      <c r="F47" s="17">
        <f t="shared" si="8"/>
        <v>337.06555555555553</v>
      </c>
      <c r="G47" s="17">
        <f t="shared" si="8"/>
        <v>398.35111111111115</v>
      </c>
      <c r="H47" s="17">
        <f t="shared" si="8"/>
        <v>459.63666666666666</v>
      </c>
      <c r="I47" s="17">
        <f t="shared" si="8"/>
        <v>551.5600000000001</v>
      </c>
    </row>
    <row r="48" spans="1:9" ht="15">
      <c r="A48" s="12" t="s">
        <v>25</v>
      </c>
      <c r="B48" s="12">
        <v>107.01</v>
      </c>
      <c r="C48" s="12">
        <v>124.84</v>
      </c>
      <c r="D48" s="12">
        <v>142.68</v>
      </c>
      <c r="E48" s="43">
        <v>160.51</v>
      </c>
      <c r="F48" s="12">
        <v>196.18</v>
      </c>
      <c r="G48" s="12">
        <v>231.85</v>
      </c>
      <c r="H48" s="12">
        <v>267.52</v>
      </c>
      <c r="I48" s="12">
        <v>321.02</v>
      </c>
    </row>
    <row r="49" spans="1:9" ht="15">
      <c r="A49" s="12" t="s">
        <v>17</v>
      </c>
      <c r="B49" s="12">
        <v>805.61</v>
      </c>
      <c r="C49" s="12">
        <v>939.87</v>
      </c>
      <c r="D49" s="13">
        <v>1074.14</v>
      </c>
      <c r="E49" s="43">
        <v>1208.41</v>
      </c>
      <c r="F49" s="12">
        <v>1476.95</v>
      </c>
      <c r="G49" s="12">
        <v>1745.48</v>
      </c>
      <c r="H49" s="12">
        <v>2014.02</v>
      </c>
      <c r="I49" s="12">
        <v>2416.82</v>
      </c>
    </row>
    <row r="50" spans="1:9" ht="15.75">
      <c r="A50" s="16" t="s">
        <v>18</v>
      </c>
      <c r="B50" s="16">
        <f aca="true" t="shared" si="9" ref="B50:I50">SUM(B47:B49)</f>
        <v>1096.48</v>
      </c>
      <c r="C50" s="16">
        <f t="shared" si="9"/>
        <v>1279.2044444444446</v>
      </c>
      <c r="D50" s="24">
        <f t="shared" si="9"/>
        <v>1461.95</v>
      </c>
      <c r="E50" s="45">
        <f t="shared" si="9"/>
        <v>1644.7</v>
      </c>
      <c r="F50" s="16">
        <f t="shared" si="9"/>
        <v>2010.1955555555555</v>
      </c>
      <c r="G50" s="16">
        <f t="shared" si="9"/>
        <v>2375.681111111111</v>
      </c>
      <c r="H50" s="16">
        <f t="shared" si="9"/>
        <v>2741.1766666666667</v>
      </c>
      <c r="I50" s="16">
        <f t="shared" si="9"/>
        <v>3289.4</v>
      </c>
    </row>
    <row r="53" spans="2:9" ht="12.75">
      <c r="B53" s="25"/>
      <c r="C53" s="25"/>
      <c r="D53" s="25"/>
      <c r="E53" s="38"/>
      <c r="F53" s="25"/>
      <c r="G53" s="25"/>
      <c r="H53" s="25"/>
      <c r="I53" s="25"/>
    </row>
    <row r="70" spans="3:4" ht="12.75">
      <c r="C70" s="27"/>
      <c r="D70" s="28"/>
    </row>
    <row r="71" spans="3:4" ht="12.75">
      <c r="C71" s="27"/>
      <c r="D71" s="28"/>
    </row>
    <row r="72" spans="3:4" ht="12.75">
      <c r="C72" s="27"/>
      <c r="D72" s="28"/>
    </row>
  </sheetData>
  <sheetProtection/>
  <mergeCells count="2">
    <mergeCell ref="B1:H1"/>
    <mergeCell ref="B31:H3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31">
      <selection activeCell="D55" sqref="D55"/>
    </sheetView>
  </sheetViews>
  <sheetFormatPr defaultColWidth="9.140625" defaultRowHeight="12.75"/>
  <cols>
    <col min="1" max="1" width="29.140625" style="0" customWidth="1"/>
    <col min="2" max="2" width="11.140625" style="0" customWidth="1"/>
    <col min="3" max="3" width="10.8515625" style="0" customWidth="1"/>
    <col min="4" max="4" width="10.140625" style="0" customWidth="1"/>
    <col min="5" max="5" width="10.421875" style="37" customWidth="1"/>
    <col min="6" max="6" width="10.421875" style="0" customWidth="1"/>
    <col min="7" max="7" width="10.28125" style="0" customWidth="1"/>
    <col min="8" max="8" width="10.421875" style="0" customWidth="1"/>
    <col min="9" max="9" width="10.57421875" style="0" customWidth="1"/>
    <col min="11" max="11" width="11.421875" style="0" bestFit="1" customWidth="1"/>
    <col min="12" max="12" width="10.140625" style="0" bestFit="1" customWidth="1"/>
  </cols>
  <sheetData>
    <row r="1" spans="1:9" ht="15.75">
      <c r="A1" s="1" t="s">
        <v>0</v>
      </c>
      <c r="B1" s="46" t="s">
        <v>27</v>
      </c>
      <c r="C1" s="46"/>
      <c r="D1" s="46"/>
      <c r="E1" s="46"/>
      <c r="F1" s="46"/>
      <c r="G1" s="46"/>
      <c r="H1" s="46"/>
      <c r="I1" s="2" t="s">
        <v>2</v>
      </c>
    </row>
    <row r="2" spans="1:9" ht="15">
      <c r="A2" s="3" t="s">
        <v>3</v>
      </c>
      <c r="B2" s="4" t="s">
        <v>4</v>
      </c>
      <c r="C2" s="5" t="s">
        <v>5</v>
      </c>
      <c r="D2" s="6" t="s">
        <v>6</v>
      </c>
      <c r="E2" s="39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>
      <c r="A3" s="5"/>
      <c r="B3" s="8"/>
      <c r="C3" s="9"/>
      <c r="D3" s="10"/>
      <c r="E3" s="40"/>
      <c r="F3" s="9"/>
      <c r="G3" s="9"/>
      <c r="H3" s="9"/>
      <c r="I3" s="9"/>
    </row>
    <row r="4" spans="1:9" ht="15">
      <c r="A4" s="5" t="s">
        <v>24</v>
      </c>
      <c r="B4" s="36">
        <f>SUM(('Appendix 2'!B4-'Appendix 2 1314'!B4)/'Appendix 2 1314'!B4)</f>
        <v>0.060819892473118295</v>
      </c>
      <c r="C4" s="36">
        <f>SUM(('Appendix 2'!C4-'Appendix 2 1314'!C4)/'Appendix 2 1314'!C4)</f>
        <v>0.06066714662826971</v>
      </c>
      <c r="D4" s="36">
        <f>SUM(('Appendix 2'!D4-'Appendix 2 1314'!D4)/'Appendix 2 1314'!D4)</f>
        <v>0.06095358118042427</v>
      </c>
      <c r="E4" s="41">
        <f>SUM(('Appendix 2'!E4-'Appendix 2 1314'!E4)/'Appendix 2 1314'!E4)</f>
        <v>0.06081989247311823</v>
      </c>
      <c r="F4" s="36">
        <f>SUM(('Appendix 2'!F4-'Appendix 2 1314'!F4)/'Appendix 2 1314'!F4)</f>
        <v>0.06091711728225334</v>
      </c>
      <c r="G4" s="36">
        <f>SUM(('Appendix 2'!G4-'Appendix 2 1314'!G4)/'Appendix 2 1314'!G4)</f>
        <v>0.0607376392442686</v>
      </c>
      <c r="H4" s="36">
        <f>SUM(('Appendix 2'!H4-'Appendix 2 1314'!H4)/'Appendix 2 1314'!H4)</f>
        <v>0.06081989247311826</v>
      </c>
      <c r="I4" s="36">
        <f>SUM(('Appendix 2'!I4-'Appendix 2 1314'!I4)/'Appendix 2 1314'!I4)</f>
        <v>0.06081989247311823</v>
      </c>
    </row>
    <row r="5" spans="1:9" ht="15">
      <c r="A5" s="12" t="s">
        <v>14</v>
      </c>
      <c r="B5" s="30">
        <f>SUM(('Appendix 2'!B5-'Appendix 2 1314'!B5)/'Appendix 2 1314'!B5)</f>
        <v>0.01993685687558464</v>
      </c>
      <c r="C5" s="30">
        <f>SUM(('Appendix 2'!C5-'Appendix 2 1314'!C5)/'Appendix 2 1314'!C5)</f>
        <v>0.019894763217238782</v>
      </c>
      <c r="D5" s="30">
        <f>SUM(('Appendix 2'!D5-'Appendix 2 1314'!D5)/'Appendix 2 1314'!D5)</f>
        <v>0.019907914930936164</v>
      </c>
      <c r="E5" s="41">
        <f>SUM(('Appendix 2'!E5-'Appendix 2 1314'!E5)/'Appendix 2 1314'!E5)</f>
        <v>0.019917368256938</v>
      </c>
      <c r="F5" s="30">
        <f>SUM(('Appendix 2'!F5-'Appendix 2 1314'!F5)/'Appendix 2 1314'!F5)</f>
        <v>0.01993175367541538</v>
      </c>
      <c r="G5" s="30">
        <f>SUM(('Appendix 2'!G5-'Appendix 2 1314'!G5)/'Appendix 2 1314'!G5)</f>
        <v>0.019914190884805453</v>
      </c>
      <c r="H5" s="30">
        <f>SUM(('Appendix 2'!H5-'Appendix 2 1314'!H5)/'Appendix 2 1314'!H5)</f>
        <v>0.01992516370439659</v>
      </c>
      <c r="I5" s="30">
        <f>SUM(('Appendix 2'!I5-'Appendix 2 1314'!I5)/'Appendix 2 1314'!I5)</f>
        <v>0.019917368256938</v>
      </c>
    </row>
    <row r="6" spans="1:9" ht="15">
      <c r="A6" s="12"/>
      <c r="B6" s="30"/>
      <c r="C6" s="30"/>
      <c r="D6" s="30"/>
      <c r="E6" s="41"/>
      <c r="F6" s="30"/>
      <c r="G6" s="30"/>
      <c r="H6" s="30"/>
      <c r="I6" s="30"/>
    </row>
    <row r="7" spans="1:9" ht="15.75">
      <c r="A7" s="16" t="s">
        <v>15</v>
      </c>
      <c r="B7" s="30">
        <f>SUM(('Appendix 2'!B7-'Appendix 2 1314'!B7)/'Appendix 2 1314'!B7)</f>
        <v>0.02418622520257059</v>
      </c>
      <c r="C7" s="30">
        <f>SUM(('Appendix 2'!C7-'Appendix 2 1314'!C7)/'Appendix 2 1314'!C7)</f>
        <v>0.02413311380531852</v>
      </c>
      <c r="D7" s="30">
        <f>SUM(('Appendix 2'!D7-'Appendix 2 1314'!D7)/'Appendix 2 1314'!D7)</f>
        <v>0.024173761187513694</v>
      </c>
      <c r="E7" s="41">
        <f>SUM(('Appendix 2'!E7-'Appendix 2 1314'!E7)/'Appendix 2 1314'!E7)</f>
        <v>0.024168762224084997</v>
      </c>
      <c r="F7" s="30">
        <f>SUM(('Appendix 2'!F7-'Appendix 2 1314'!F7)/'Appendix 2 1314'!F7)</f>
        <v>0.024191448692791814</v>
      </c>
      <c r="G7" s="30">
        <f>SUM(('Appendix 2'!G7-'Appendix 2 1314'!G7)/'Appendix 2 1314'!G7)</f>
        <v>0.024157626362762075</v>
      </c>
      <c r="H7" s="30">
        <f>SUM(('Appendix 2'!H7-'Appendix 2 1314'!H7)/'Appendix 2 1314'!H7)</f>
        <v>0.02417574741547911</v>
      </c>
      <c r="I7" s="30">
        <f>SUM(('Appendix 2'!I7-'Appendix 2 1314'!I7)/'Appendix 2 1314'!I7)</f>
        <v>0.024168762224084997</v>
      </c>
    </row>
    <row r="8" spans="1:9" ht="15">
      <c r="A8" s="12" t="s">
        <v>25</v>
      </c>
      <c r="B8" s="30">
        <f>SUM(('Appendix 2'!B8-'Appendix 2 1314'!B8)/'Appendix 2 1314'!B8)</f>
        <v>0.01991993900114376</v>
      </c>
      <c r="C8" s="30">
        <f>SUM(('Appendix 2'!C8-'Appendix 2 1314'!C8)/'Appendix 2 1314'!C8)</f>
        <v>0.019851319336655557</v>
      </c>
      <c r="D8" s="30">
        <f>SUM(('Appendix 2'!D8-'Appendix 2 1314'!D8)/'Appendix 2 1314'!D8)</f>
        <v>0.01994424190435357</v>
      </c>
      <c r="E8" s="41">
        <f>SUM(('Appendix 2'!E8-'Appendix 2 1314'!E8)/'Appendix 2 1314'!E8)</f>
        <v>0.01988816876350232</v>
      </c>
      <c r="F8" s="30">
        <f>SUM(('Appendix 2'!F8-'Appendix 2 1314'!F8)/'Appendix 2 1314'!F8)</f>
        <v>0.019911619443722446</v>
      </c>
      <c r="G8" s="30">
        <f>SUM(('Appendix 2'!G8-'Appendix 2 1314'!G8)/'Appendix 2 1314'!G8)</f>
        <v>0.019882989486649284</v>
      </c>
      <c r="H8" s="30">
        <f>SUM(('Appendix 2'!H8-'Appendix 2 1314'!H8)/'Appendix 2 1314'!H8)</f>
        <v>0.019900876858558788</v>
      </c>
      <c r="I8" s="30">
        <f>SUM(('Appendix 2'!I8-'Appendix 2 1314'!I8)/'Appendix 2 1314'!I8)</f>
        <v>0.01988816876350232</v>
      </c>
    </row>
    <row r="9" spans="1:9" ht="15">
      <c r="A9" s="12" t="s">
        <v>17</v>
      </c>
      <c r="B9" s="30">
        <f>SUM(('Appendix 2'!B9-'Appendix 2 1314'!B9)/'Appendix 2 1314'!B9)</f>
        <v>0.019901505272886134</v>
      </c>
      <c r="C9" s="30">
        <f>SUM(('Appendix 2'!C9-'Appendix 2 1314'!C9)/'Appendix 2 1314'!C9)</f>
        <v>0.019901685240849492</v>
      </c>
      <c r="D9" s="30">
        <f>SUM(('Appendix 2'!D9-'Appendix 2 1314'!D9)/'Appendix 2 1314'!D9)</f>
        <v>0.01990163125011872</v>
      </c>
      <c r="E9" s="41">
        <f>SUM(('Appendix 2'!E9-'Appendix 2 1314'!E9)/'Appendix 2 1314'!E9)</f>
        <v>0.019901589257530748</v>
      </c>
      <c r="F9" s="30">
        <f>SUM(('Appendix 2'!F9-'Appendix 2 1314'!F9)/'Appendix 2 1314'!F9)</f>
        <v>0.019901528177718807</v>
      </c>
      <c r="G9" s="30">
        <f>SUM(('Appendix 2'!G9-'Appendix 2 1314'!G9)/'Appendix 2 1314'!G9)</f>
        <v>0.01990160217830804</v>
      </c>
      <c r="H9" s="30">
        <f>SUM(('Appendix 2'!H9-'Appendix 2 1314'!H9)/'Appendix 2 1314'!H9)</f>
        <v>0.019901555663587724</v>
      </c>
      <c r="I9" s="30">
        <f>SUM(('Appendix 2'!I9-'Appendix 2 1314'!I9)/'Appendix 2 1314'!I9)</f>
        <v>0.019901589257530748</v>
      </c>
    </row>
    <row r="10" spans="1:9" ht="15.75">
      <c r="A10" s="16" t="s">
        <v>18</v>
      </c>
      <c r="B10" s="33">
        <f>SUM(('Appendix 2'!B10-'Appendix 2 1314'!B10)/'Appendix 2 1314'!B10)</f>
        <v>0.0206566024064574</v>
      </c>
      <c r="C10" s="33">
        <f>SUM(('Appendix 2'!C10-'Appendix 2 1314'!C10)/'Appendix 2 1314'!C10)</f>
        <v>0.020640785420044067</v>
      </c>
      <c r="D10" s="33">
        <f>SUM(('Appendix 2'!D10-'Appendix 2 1314'!D10)/'Appendix 2 1314'!D10)</f>
        <v>0.0206568402372405</v>
      </c>
      <c r="E10" s="42">
        <f>SUM(('Appendix 2'!E10-'Appendix 2 1314'!E10)/'Appendix 2 1314'!E10)</f>
        <v>0.020650525320381023</v>
      </c>
      <c r="F10" s="33">
        <f>SUM(('Appendix 2'!F10-'Appendix 2 1314'!F10)/'Appendix 2 1314'!F10)</f>
        <v>0.02065672348326263</v>
      </c>
      <c r="G10" s="33">
        <f>SUM(('Appendix 2'!G10-'Appendix 2 1314'!G10)/'Appendix 2 1314'!G10)</f>
        <v>0.02064808556244717</v>
      </c>
      <c r="H10" s="33">
        <f>SUM(('Appendix 2'!H10-'Appendix 2 1314'!H10)/'Appendix 2 1314'!H10)</f>
        <v>0.020652956159289367</v>
      </c>
      <c r="I10" s="33">
        <f>SUM(('Appendix 2'!I10-'Appendix 2 1314'!I10)/'Appendix 2 1314'!I10)</f>
        <v>0.020650525320381023</v>
      </c>
    </row>
    <row r="11" spans="1:9" ht="15">
      <c r="A11" s="12"/>
      <c r="B11" s="12"/>
      <c r="C11" s="12"/>
      <c r="D11" s="13"/>
      <c r="E11" s="43"/>
      <c r="F11" s="12"/>
      <c r="G11" s="12"/>
      <c r="H11" s="12"/>
      <c r="I11" s="12"/>
    </row>
    <row r="12" spans="1:9" ht="15">
      <c r="A12" s="20" t="s">
        <v>19</v>
      </c>
      <c r="B12" s="9" t="s">
        <v>4</v>
      </c>
      <c r="C12" s="9" t="s">
        <v>5</v>
      </c>
      <c r="D12" s="10" t="s">
        <v>6</v>
      </c>
      <c r="E12" s="40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>
      <c r="A13" s="9"/>
      <c r="B13" s="9"/>
      <c r="C13" s="9"/>
      <c r="D13" s="10"/>
      <c r="E13" s="40"/>
      <c r="F13" s="9"/>
      <c r="G13" s="9"/>
      <c r="H13" s="9"/>
      <c r="I13" s="9"/>
    </row>
    <row r="14" spans="1:9" ht="15">
      <c r="A14" s="5" t="s">
        <v>24</v>
      </c>
      <c r="B14" s="30">
        <f>SUM(('Appendix 2'!B14-'Appendix 2 1314'!B14)/'Appendix 2 1314'!B14)</f>
        <v>0.020243933107003592</v>
      </c>
      <c r="C14" s="30">
        <f>SUM(('Appendix 2'!C14-'Appendix 2 1314'!C14)/'Appendix 2 1314'!C14)</f>
        <v>0.02018895714337039</v>
      </c>
      <c r="D14" s="30">
        <f>SUM(('Appendix 2'!D14-'Appendix 2 1314'!D14)/'Appendix 2 1314'!D14)</f>
        <v>0.02014772905862018</v>
      </c>
      <c r="E14" s="41">
        <f>SUM(('Appendix 2'!E14-'Appendix 2 1314'!E14)/'Appendix 2 1314'!E14)</f>
        <v>0.02011566507417644</v>
      </c>
      <c r="F14" s="30">
        <f>SUM(('Appendix 2'!F14-'Appendix 2 1314'!F14)/'Appendix 2 1314'!F14)</f>
        <v>0.020069030149260623</v>
      </c>
      <c r="G14" s="30">
        <f>SUM(('Appendix 2'!G14-'Appendix 2 1314'!G14)/'Appendix 2 1314'!G14)</f>
        <v>0.020036746929697362</v>
      </c>
      <c r="H14" s="30">
        <f>SUM(('Appendix 2'!H14-'Appendix 2 1314'!H14)/'Appendix 2 1314'!H14)</f>
        <v>0.02016696841681764</v>
      </c>
      <c r="I14" s="30">
        <f>SUM(('Appendix 2'!I14-'Appendix 2 1314'!I14)/'Appendix 2 1314'!I14)</f>
        <v>0.02011566507417644</v>
      </c>
    </row>
    <row r="15" spans="1:9" ht="15">
      <c r="A15" s="12" t="s">
        <v>14</v>
      </c>
      <c r="B15" s="30">
        <f>SUM(('Appendix 2'!B15-'Appendix 2 1314'!B15)/'Appendix 2 1314'!B15)</f>
        <v>0.01993685687558464</v>
      </c>
      <c r="C15" s="30">
        <f>SUM(('Appendix 2'!C15-'Appendix 2 1314'!C15)/'Appendix 2 1314'!C15)</f>
        <v>0.019894763217238782</v>
      </c>
      <c r="D15" s="30">
        <f>SUM(('Appendix 2'!D15-'Appendix 2 1314'!D15)/'Appendix 2 1314'!D15)</f>
        <v>0.019907914930936164</v>
      </c>
      <c r="E15" s="41">
        <f>SUM(('Appendix 2'!E15-'Appendix 2 1314'!E15)/'Appendix 2 1314'!E15)</f>
        <v>0.019917368256938</v>
      </c>
      <c r="F15" s="30">
        <f>SUM(('Appendix 2'!F15-'Appendix 2 1314'!F15)/'Appendix 2 1314'!F15)</f>
        <v>0.01993175367541538</v>
      </c>
      <c r="G15" s="30">
        <f>SUM(('Appendix 2'!G15-'Appendix 2 1314'!G15)/'Appendix 2 1314'!G15)</f>
        <v>0.019914190884805453</v>
      </c>
      <c r="H15" s="30">
        <f>SUM(('Appendix 2'!H15-'Appendix 2 1314'!H15)/'Appendix 2 1314'!H15)</f>
        <v>0.01992516370439659</v>
      </c>
      <c r="I15" s="30">
        <f>SUM(('Appendix 2'!I15-'Appendix 2 1314'!I15)/'Appendix 2 1314'!I15)</f>
        <v>0.019917368256938</v>
      </c>
    </row>
    <row r="16" spans="1:9" ht="15">
      <c r="A16" s="12"/>
      <c r="B16" s="30"/>
      <c r="C16" s="30"/>
      <c r="D16" s="30"/>
      <c r="E16" s="41"/>
      <c r="F16" s="30"/>
      <c r="G16" s="30"/>
      <c r="H16" s="30"/>
      <c r="I16" s="30"/>
    </row>
    <row r="17" spans="1:9" ht="15.75">
      <c r="A17" s="16" t="s">
        <v>15</v>
      </c>
      <c r="B17" s="30">
        <f>SUM(('Appendix 2'!B17-'Appendix 2 1314'!B17)/'Appendix 2 1314'!B17)</f>
        <v>0.019978064624989557</v>
      </c>
      <c r="C17" s="30">
        <f>SUM(('Appendix 2'!C17-'Appendix 2 1314'!C17)/'Appendix 2 1314'!C17)</f>
        <v>0.019934243511126493</v>
      </c>
      <c r="D17" s="30">
        <f>SUM(('Appendix 2'!D17-'Appendix 2 1314'!D17)/'Appendix 2 1314'!D17)</f>
        <v>0.019940099552855736</v>
      </c>
      <c r="E17" s="41">
        <f>SUM(('Appendix 2'!E17-'Appendix 2 1314'!E17)/'Appendix 2 1314'!E17)</f>
        <v>0.019943981372119005</v>
      </c>
      <c r="F17" s="30">
        <f>SUM(('Appendix 2'!F17-'Appendix 2 1314'!F17)/'Appendix 2 1314'!F17)</f>
        <v>0.019950178241635537</v>
      </c>
      <c r="G17" s="30">
        <f>SUM(('Appendix 2'!G17-'Appendix 2 1314'!G17)/'Appendix 2 1314'!G17)</f>
        <v>0.019930639919426126</v>
      </c>
      <c r="H17" s="30">
        <f>SUM(('Appendix 2'!H17-'Appendix 2 1314'!H17)/'Appendix 2 1314'!H17)</f>
        <v>0.019957614535244764</v>
      </c>
      <c r="I17" s="30">
        <f>SUM(('Appendix 2'!I17-'Appendix 2 1314'!I17)/'Appendix 2 1314'!I17)</f>
        <v>0.019943981372119005</v>
      </c>
    </row>
    <row r="18" spans="1:9" ht="15">
      <c r="A18" s="12" t="s">
        <v>25</v>
      </c>
      <c r="B18" s="30">
        <f>SUM(('Appendix 2'!B18-'Appendix 2 1314'!B18)/'Appendix 2 1314'!B18)</f>
        <v>0.01991993900114376</v>
      </c>
      <c r="C18" s="30">
        <f>SUM(('Appendix 2'!C18-'Appendix 2 1314'!C18)/'Appendix 2 1314'!C18)</f>
        <v>0.019851319336655557</v>
      </c>
      <c r="D18" s="30">
        <f>SUM(('Appendix 2'!D18-'Appendix 2 1314'!D18)/'Appendix 2 1314'!D18)</f>
        <v>0.01994424190435357</v>
      </c>
      <c r="E18" s="41">
        <f>SUM(('Appendix 2'!E18-'Appendix 2 1314'!E18)/'Appendix 2 1314'!E18)</f>
        <v>0.01988816876350232</v>
      </c>
      <c r="F18" s="30">
        <f>SUM(('Appendix 2'!F18-'Appendix 2 1314'!F18)/'Appendix 2 1314'!F18)</f>
        <v>0.019911619443722446</v>
      </c>
      <c r="G18" s="30">
        <f>SUM(('Appendix 2'!G18-'Appendix 2 1314'!G18)/'Appendix 2 1314'!G18)</f>
        <v>0.019882989486649284</v>
      </c>
      <c r="H18" s="30">
        <f>SUM(('Appendix 2'!H18-'Appendix 2 1314'!H18)/'Appendix 2 1314'!H18)</f>
        <v>0.019900876858558788</v>
      </c>
      <c r="I18" s="30">
        <f>SUM(('Appendix 2'!I18-'Appendix 2 1314'!I18)/'Appendix 2 1314'!I18)</f>
        <v>0.01988816876350232</v>
      </c>
    </row>
    <row r="19" spans="1:9" ht="15">
      <c r="A19" s="12" t="s">
        <v>17</v>
      </c>
      <c r="B19" s="30">
        <f>SUM(('Appendix 2'!B19-'Appendix 2 1314'!B19)/'Appendix 2 1314'!B19)</f>
        <v>0.019901505272886134</v>
      </c>
      <c r="C19" s="30">
        <f>SUM(('Appendix 2'!C19-'Appendix 2 1314'!C19)/'Appendix 2 1314'!C19)</f>
        <v>0.019901685240849492</v>
      </c>
      <c r="D19" s="30">
        <f>SUM(('Appendix 2'!D19-'Appendix 2 1314'!D19)/'Appendix 2 1314'!D19)</f>
        <v>0.01990163125011872</v>
      </c>
      <c r="E19" s="41">
        <f>SUM(('Appendix 2'!E19-'Appendix 2 1314'!E19)/'Appendix 2 1314'!E19)</f>
        <v>0.019901589257530748</v>
      </c>
      <c r="F19" s="30">
        <f>SUM(('Appendix 2'!F19-'Appendix 2 1314'!F19)/'Appendix 2 1314'!F19)</f>
        <v>0.019901528177718807</v>
      </c>
      <c r="G19" s="30">
        <f>SUM(('Appendix 2'!G19-'Appendix 2 1314'!G19)/'Appendix 2 1314'!G19)</f>
        <v>0.01990160217830804</v>
      </c>
      <c r="H19" s="30">
        <f>SUM(('Appendix 2'!H19-'Appendix 2 1314'!H19)/'Appendix 2 1314'!H19)</f>
        <v>0.019901555663587724</v>
      </c>
      <c r="I19" s="30">
        <f>SUM(('Appendix 2'!I19-'Appendix 2 1314'!I19)/'Appendix 2 1314'!I19)</f>
        <v>0.019901589257530748</v>
      </c>
    </row>
    <row r="20" spans="1:9" ht="15.75">
      <c r="A20" s="16" t="s">
        <v>18</v>
      </c>
      <c r="B20" s="33">
        <f>SUM(('Appendix 2'!B20-'Appendix 2 1314'!B20)/'Appendix 2 1314'!B20)</f>
        <v>0.019917121339729477</v>
      </c>
      <c r="C20" s="33">
        <f>SUM(('Appendix 2'!C20-'Appendix 2 1314'!C20)/'Appendix 2 1314'!C20)</f>
        <v>0.01990273571071108</v>
      </c>
      <c r="D20" s="33">
        <f>SUM(('Appendix 2'!D20-'Appendix 2 1314'!D20)/'Appendix 2 1314'!D20)</f>
        <v>0.01991268081197853</v>
      </c>
      <c r="E20" s="42">
        <f>SUM(('Appendix 2'!E20-'Appendix 2 1314'!E20)/'Appendix 2 1314'!E20)</f>
        <v>0.019907966848535963</v>
      </c>
      <c r="F20" s="33">
        <f>SUM(('Appendix 2'!F20-'Appendix 2 1314'!F20)/'Appendix 2 1314'!F20)</f>
        <v>0.01991129575442441</v>
      </c>
      <c r="G20" s="33">
        <f>SUM(('Appendix 2'!G20-'Appendix 2 1314'!G20)/'Appendix 2 1314'!G20)</f>
        <v>0.019905065980129758</v>
      </c>
      <c r="H20" s="33">
        <f>SUM(('Appendix 2'!H20-'Appendix 2 1314'!H20)/'Appendix 2 1314'!H20)</f>
        <v>0.0199116286450132</v>
      </c>
      <c r="I20" s="33">
        <f>SUM(('Appendix 2'!I20-'Appendix 2 1314'!I20)/'Appendix 2 1314'!I20)</f>
        <v>0.019907966848535963</v>
      </c>
    </row>
    <row r="21" spans="1:9" ht="15.75">
      <c r="A21" s="16"/>
      <c r="B21" s="12"/>
      <c r="C21" s="12"/>
      <c r="D21" s="13"/>
      <c r="E21" s="43"/>
      <c r="F21" s="12"/>
      <c r="G21" s="12"/>
      <c r="H21" s="12"/>
      <c r="I21" s="12"/>
    </row>
    <row r="22" spans="1:9" ht="15">
      <c r="A22" s="21" t="s">
        <v>20</v>
      </c>
      <c r="B22" s="9" t="s">
        <v>4</v>
      </c>
      <c r="C22" s="9" t="s">
        <v>5</v>
      </c>
      <c r="D22" s="10" t="s">
        <v>6</v>
      </c>
      <c r="E22" s="40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>
      <c r="A23" s="9"/>
      <c r="B23" s="9"/>
      <c r="C23" s="9"/>
      <c r="D23" s="10"/>
      <c r="E23" s="40"/>
      <c r="F23" s="9"/>
      <c r="G23" s="9"/>
      <c r="H23" s="9"/>
      <c r="I23" s="9"/>
    </row>
    <row r="24" spans="1:9" ht="15">
      <c r="A24" s="5" t="s">
        <v>24</v>
      </c>
      <c r="B24" s="30">
        <f>SUM(('Appendix 2'!B24-'Appendix 2 1314'!B24)/'Appendix 2 1314'!B24)</f>
        <v>0.019777058612010096</v>
      </c>
      <c r="C24" s="30">
        <f>SUM(('Appendix 2'!C24-'Appendix 2 1314'!C24)/'Appendix 2 1314'!C24)</f>
        <v>0.019777058612010203</v>
      </c>
      <c r="D24" s="30">
        <f>SUM(('Appendix 2'!D24-'Appendix 2 1314'!D24)/'Appendix 2 1314'!D24)</f>
        <v>0.019777058612010144</v>
      </c>
      <c r="E24" s="41">
        <f>SUM(('Appendix 2'!E24-'Appendix 2 1314'!E24)/'Appendix 2 1314'!E24)</f>
        <v>0.019777058612010096</v>
      </c>
      <c r="F24" s="30">
        <f>SUM(('Appendix 2'!F24-'Appendix 2 1314'!F24)/'Appendix 2 1314'!F24)</f>
        <v>0.019777058612010127</v>
      </c>
      <c r="G24" s="30">
        <f>SUM(('Appendix 2'!G24-'Appendix 2 1314'!G24)/'Appendix 2 1314'!G24)</f>
        <v>0.019777058612010064</v>
      </c>
      <c r="H24" s="30">
        <f>SUM(('Appendix 2'!H24-'Appendix 2 1314'!H24)/'Appendix 2 1314'!H24)</f>
        <v>0.019777058612010016</v>
      </c>
      <c r="I24" s="30">
        <f>SUM(('Appendix 2'!I24-'Appendix 2 1314'!I24)/'Appendix 2 1314'!I24)</f>
        <v>0.019777058612010096</v>
      </c>
    </row>
    <row r="25" spans="1:9" ht="15">
      <c r="A25" s="12" t="s">
        <v>14</v>
      </c>
      <c r="B25" s="30">
        <f>SUM(('Appendix 2'!B25-'Appendix 2 1314'!B25)/'Appendix 2 1314'!B25)</f>
        <v>0.01993685687558464</v>
      </c>
      <c r="C25" s="30">
        <f>SUM(('Appendix 2'!C25-'Appendix 2 1314'!C25)/'Appendix 2 1314'!C25)</f>
        <v>0.019894763217238782</v>
      </c>
      <c r="D25" s="30">
        <f>SUM(('Appendix 2'!D25-'Appendix 2 1314'!D25)/'Appendix 2 1314'!D25)</f>
        <v>0.019907914930936164</v>
      </c>
      <c r="E25" s="41">
        <f>SUM(('Appendix 2'!E25-'Appendix 2 1314'!E25)/'Appendix 2 1314'!E25)</f>
        <v>0.019917368256938</v>
      </c>
      <c r="F25" s="30">
        <f>SUM(('Appendix 2'!F25-'Appendix 2 1314'!F25)/'Appendix 2 1314'!F25)</f>
        <v>0.01993175367541538</v>
      </c>
      <c r="G25" s="30">
        <f>SUM(('Appendix 2'!G25-'Appendix 2 1314'!G25)/'Appendix 2 1314'!G25)</f>
        <v>0.019914190884805453</v>
      </c>
      <c r="H25" s="30">
        <f>SUM(('Appendix 2'!H25-'Appendix 2 1314'!H25)/'Appendix 2 1314'!H25)</f>
        <v>0.01992516370439659</v>
      </c>
      <c r="I25" s="30">
        <f>SUM(('Appendix 2'!I25-'Appendix 2 1314'!I25)/'Appendix 2 1314'!I25)</f>
        <v>0.019917368256938</v>
      </c>
    </row>
    <row r="26" spans="1:9" ht="15">
      <c r="A26" s="12"/>
      <c r="B26" s="30"/>
      <c r="C26" s="30"/>
      <c r="D26" s="30"/>
      <c r="E26" s="41"/>
      <c r="F26" s="30"/>
      <c r="G26" s="30"/>
      <c r="H26" s="30"/>
      <c r="I26" s="30"/>
    </row>
    <row r="27" spans="1:9" ht="15.75">
      <c r="A27" s="16" t="s">
        <v>15</v>
      </c>
      <c r="B27" s="30">
        <f>SUM(('Appendix 2'!B27-'Appendix 2 1314'!B27)/'Appendix 2 1314'!B27)</f>
        <v>0.019921229384252934</v>
      </c>
      <c r="C27" s="30">
        <f>SUM(('Appendix 2'!C27-'Appendix 2 1314'!C27)/'Appendix 2 1314'!C27)</f>
        <v>0.019883252454009296</v>
      </c>
      <c r="D27" s="30">
        <f>SUM(('Appendix 2'!D27-'Appendix 2 1314'!D27)/'Appendix 2 1314'!D27)</f>
        <v>0.01989511765197164</v>
      </c>
      <c r="E27" s="41">
        <f>SUM(('Appendix 2'!E27-'Appendix 2 1314'!E27)/'Appendix 2 1314'!E27)</f>
        <v>0.019903646657523737</v>
      </c>
      <c r="F27" s="30">
        <f>SUM(('Appendix 2'!F27-'Appendix 2 1314'!F27)/'Appendix 2 1314'!F27)</f>
        <v>0.0199166251070958</v>
      </c>
      <c r="G27" s="30">
        <f>SUM(('Appendix 2'!G27-'Appendix 2 1314'!G27)/'Appendix 2 1314'!G27)</f>
        <v>0.019900780125729076</v>
      </c>
      <c r="H27" s="30">
        <f>SUM(('Appendix 2'!H27-'Appendix 2 1314'!H27)/'Appendix 2 1314'!H27)</f>
        <v>0.019910679748215233</v>
      </c>
      <c r="I27" s="30">
        <f>SUM(('Appendix 2'!I27-'Appendix 2 1314'!I27)/'Appendix 2 1314'!I27)</f>
        <v>0.019903646657523737</v>
      </c>
    </row>
    <row r="28" spans="1:9" ht="15">
      <c r="A28" s="12" t="s">
        <v>25</v>
      </c>
      <c r="B28" s="30">
        <f>SUM(('Appendix 2'!B28-'Appendix 2 1314'!B28)/'Appendix 2 1314'!B28)</f>
        <v>0.01991993900114376</v>
      </c>
      <c r="C28" s="30">
        <f>SUM(('Appendix 2'!C28-'Appendix 2 1314'!C28)/'Appendix 2 1314'!C28)</f>
        <v>0.019851319336655557</v>
      </c>
      <c r="D28" s="30">
        <f>SUM(('Appendix 2'!D28-'Appendix 2 1314'!D28)/'Appendix 2 1314'!D28)</f>
        <v>0.01994424190435357</v>
      </c>
      <c r="E28" s="41">
        <f>SUM(('Appendix 2'!E28-'Appendix 2 1314'!E28)/'Appendix 2 1314'!E28)</f>
        <v>0.01988816876350232</v>
      </c>
      <c r="F28" s="30">
        <f>SUM(('Appendix 2'!F28-'Appendix 2 1314'!F28)/'Appendix 2 1314'!F28)</f>
        <v>0.019911619443722446</v>
      </c>
      <c r="G28" s="30">
        <f>SUM(('Appendix 2'!G28-'Appendix 2 1314'!G28)/'Appendix 2 1314'!G28)</f>
        <v>0.019882989486649284</v>
      </c>
      <c r="H28" s="30">
        <f>SUM(('Appendix 2'!H28-'Appendix 2 1314'!H28)/'Appendix 2 1314'!H28)</f>
        <v>0.019900876858558788</v>
      </c>
      <c r="I28" s="30">
        <f>SUM(('Appendix 2'!I28-'Appendix 2 1314'!I28)/'Appendix 2 1314'!I28)</f>
        <v>0.01988816876350232</v>
      </c>
    </row>
    <row r="29" spans="1:9" ht="15">
      <c r="A29" s="12" t="s">
        <v>17</v>
      </c>
      <c r="B29" s="30">
        <f>SUM(('Appendix 2'!B29-'Appendix 2 1314'!B29)/'Appendix 2 1314'!B29)</f>
        <v>0.019901505272886134</v>
      </c>
      <c r="C29" s="30">
        <f>SUM(('Appendix 2'!C29-'Appendix 2 1314'!C29)/'Appendix 2 1314'!C29)</f>
        <v>0.019901685240849492</v>
      </c>
      <c r="D29" s="30">
        <f>SUM(('Appendix 2'!D29-'Appendix 2 1314'!D29)/'Appendix 2 1314'!D29)</f>
        <v>0.01990163125011872</v>
      </c>
      <c r="E29" s="41">
        <f>SUM(('Appendix 2'!E29-'Appendix 2 1314'!E29)/'Appendix 2 1314'!E29)</f>
        <v>0.019901589257530748</v>
      </c>
      <c r="F29" s="30">
        <f>SUM(('Appendix 2'!F29-'Appendix 2 1314'!F29)/'Appendix 2 1314'!F29)</f>
        <v>0.019901528177718807</v>
      </c>
      <c r="G29" s="30">
        <f>SUM(('Appendix 2'!G29-'Appendix 2 1314'!G29)/'Appendix 2 1314'!G29)</f>
        <v>0.01990160217830804</v>
      </c>
      <c r="H29" s="30">
        <f>SUM(('Appendix 2'!H29-'Appendix 2 1314'!H29)/'Appendix 2 1314'!H29)</f>
        <v>0.019901555663587724</v>
      </c>
      <c r="I29" s="30">
        <f>SUM(('Appendix 2'!I29-'Appendix 2 1314'!I29)/'Appendix 2 1314'!I29)</f>
        <v>0.019901589257530748</v>
      </c>
    </row>
    <row r="30" spans="1:9" ht="15.75">
      <c r="A30" s="16" t="s">
        <v>18</v>
      </c>
      <c r="B30" s="33">
        <f>SUM(('Appendix 2'!B30-'Appendix 2 1314'!B30)/'Appendix 2 1314'!B30)</f>
        <v>0.019906737121023633</v>
      </c>
      <c r="C30" s="33">
        <f>SUM(('Appendix 2'!C30-'Appendix 2 1314'!C30)/'Appendix 2 1314'!C30)</f>
        <v>0.01989358936526016</v>
      </c>
      <c r="D30" s="33">
        <f>SUM(('Appendix 2'!D30-'Appendix 2 1314'!D30)/'Appendix 2 1314'!D30)</f>
        <v>0.019904615233282234</v>
      </c>
      <c r="E30" s="42">
        <f>SUM(('Appendix 2'!E30-'Appendix 2 1314'!E30)/'Appendix 2 1314'!E30)</f>
        <v>0.019900650444490967</v>
      </c>
      <c r="F30" s="33">
        <f>SUM(('Appendix 2'!F30-'Appendix 2 1314'!F30)/'Appendix 2 1314'!F30)</f>
        <v>0.0199051438714625</v>
      </c>
      <c r="G30" s="33">
        <f>SUM(('Appendix 2'!G30-'Appendix 2 1314'!G30)/'Appendix 2 1314'!G30)</f>
        <v>0.0198996575645323</v>
      </c>
      <c r="H30" s="33">
        <f>SUM(('Appendix 2'!H30-'Appendix 2 1314'!H30)/'Appendix 2 1314'!H30)</f>
        <v>0.01990308511959427</v>
      </c>
      <c r="I30" s="33">
        <f>SUM(('Appendix 2'!I30-'Appendix 2 1314'!I30)/'Appendix 2 1314'!I30)</f>
        <v>0.019900650444490967</v>
      </c>
    </row>
    <row r="31" spans="1:9" ht="15.75">
      <c r="A31" s="1"/>
      <c r="B31" s="46" t="s">
        <v>27</v>
      </c>
      <c r="C31" s="46"/>
      <c r="D31" s="46"/>
      <c r="E31" s="46"/>
      <c r="F31" s="46"/>
      <c r="G31" s="46"/>
      <c r="H31" s="46"/>
      <c r="I31" s="2" t="s">
        <v>21</v>
      </c>
    </row>
    <row r="32" spans="1:9" ht="15">
      <c r="A32" s="22" t="s">
        <v>22</v>
      </c>
      <c r="B32" s="9" t="s">
        <v>4</v>
      </c>
      <c r="C32" s="9" t="s">
        <v>5</v>
      </c>
      <c r="D32" s="10" t="s">
        <v>6</v>
      </c>
      <c r="E32" s="40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>
      <c r="A33" s="9"/>
      <c r="B33" s="9"/>
      <c r="C33" s="9"/>
      <c r="D33" s="10"/>
      <c r="E33" s="40"/>
      <c r="F33" s="9"/>
      <c r="G33" s="9"/>
      <c r="H33" s="9"/>
      <c r="I33" s="9"/>
    </row>
    <row r="34" spans="1:9" ht="15">
      <c r="A34" s="5" t="s">
        <v>24</v>
      </c>
      <c r="B34" s="30">
        <f>SUM(('Appendix 2'!B34-'Appendix 2 1314'!B34)/'Appendix 2 1314'!B34)</f>
        <v>0.0335570469798658</v>
      </c>
      <c r="C34" s="30">
        <f>SUM(('Appendix 2'!C34-'Appendix 2 1314'!C34)/'Appendix 2 1314'!C34)</f>
        <v>0.03453237410071945</v>
      </c>
      <c r="D34" s="30">
        <f>SUM(('Appendix 2'!D34-'Appendix 2 1314'!D34)/'Appendix 2 1314'!D34)</f>
        <v>0.03312368972746324</v>
      </c>
      <c r="E34" s="41">
        <f>SUM(('Appendix 2'!E34-'Appendix 2 1314'!E34)/'Appendix 2 1314'!E34)</f>
        <v>0.033557046979865855</v>
      </c>
      <c r="F34" s="30">
        <f>SUM(('Appendix 2'!F34-'Appendix 2 1314'!F34)/'Appendix 2 1314'!F34)</f>
        <v>0.03324184202500762</v>
      </c>
      <c r="G34" s="30">
        <f>SUM(('Appendix 2'!G34-'Appendix 2 1314'!G34)/'Appendix 2 1314'!G34)</f>
        <v>0.03382390911438154</v>
      </c>
      <c r="H34" s="30">
        <f>SUM(('Appendix 2'!H34-'Appendix 2 1314'!H34)/'Appendix 2 1314'!H34)</f>
        <v>0.033557046979865654</v>
      </c>
      <c r="I34" s="30">
        <f>SUM(('Appendix 2'!I34-'Appendix 2 1314'!I34)/'Appendix 2 1314'!I34)</f>
        <v>0.033557046979865855</v>
      </c>
    </row>
    <row r="35" spans="1:9" ht="15">
      <c r="A35" s="12" t="s">
        <v>14</v>
      </c>
      <c r="B35" s="30">
        <f>SUM(('Appendix 2'!B35-'Appendix 2 1314'!B35)/'Appendix 2 1314'!B35)</f>
        <v>0.01993685687558464</v>
      </c>
      <c r="C35" s="30">
        <f>SUM(('Appendix 2'!C35-'Appendix 2 1314'!C35)/'Appendix 2 1314'!C35)</f>
        <v>0.019894763217238782</v>
      </c>
      <c r="D35" s="30">
        <f>SUM(('Appendix 2'!D35-'Appendix 2 1314'!D35)/'Appendix 2 1314'!D35)</f>
        <v>0.019907914930936164</v>
      </c>
      <c r="E35" s="41">
        <f>SUM(('Appendix 2'!E35-'Appendix 2 1314'!E35)/'Appendix 2 1314'!E35)</f>
        <v>0.019917368256938</v>
      </c>
      <c r="F35" s="30">
        <f>SUM(('Appendix 2'!F35-'Appendix 2 1314'!F35)/'Appendix 2 1314'!F35)</f>
        <v>0.01993175367541538</v>
      </c>
      <c r="G35" s="30">
        <f>SUM(('Appendix 2'!G35-'Appendix 2 1314'!G35)/'Appendix 2 1314'!G35)</f>
        <v>0.019914190884805453</v>
      </c>
      <c r="H35" s="30">
        <f>SUM(('Appendix 2'!H35-'Appendix 2 1314'!H35)/'Appendix 2 1314'!H35)</f>
        <v>0.01992516370439659</v>
      </c>
      <c r="I35" s="30">
        <f>SUM(('Appendix 2'!I35-'Appendix 2 1314'!I35)/'Appendix 2 1314'!I35)</f>
        <v>0.019917368256938</v>
      </c>
    </row>
    <row r="36" spans="1:9" ht="15">
      <c r="A36" s="12"/>
      <c r="B36" s="30"/>
      <c r="C36" s="30"/>
      <c r="D36" s="30"/>
      <c r="E36" s="41"/>
      <c r="F36" s="30"/>
      <c r="G36" s="30"/>
      <c r="H36" s="30"/>
      <c r="I36" s="30"/>
    </row>
    <row r="37" spans="1:9" ht="15.75">
      <c r="A37" s="16" t="s">
        <v>15</v>
      </c>
      <c r="B37" s="30">
        <f>SUM(('Appendix 2'!B37-'Appendix 2 1314'!B37)/'Appendix 2 1314'!B37)</f>
        <v>0.020395480225988617</v>
      </c>
      <c r="C37" s="30">
        <f>SUM(('Appendix 2'!C37-'Appendix 2 1314'!C37)/'Appendix 2 1314'!C37)</f>
        <v>0.02038740920096856</v>
      </c>
      <c r="D37" s="30">
        <f>SUM(('Appendix 2'!D37-'Appendix 2 1314'!D37)/'Appendix 2 1314'!D37)</f>
        <v>0.020353107344632804</v>
      </c>
      <c r="E37" s="41">
        <f>SUM(('Appendix 2'!E37-'Appendix 2 1314'!E37)/'Appendix 2 1314'!E37)</f>
        <v>0.020376647834275046</v>
      </c>
      <c r="F37" s="30">
        <f>SUM(('Appendix 2'!F37-'Appendix 2 1314'!F37)/'Appendix 2 1314'!F37)</f>
        <v>0.020380071905495668</v>
      </c>
      <c r="G37" s="30">
        <f>SUM(('Appendix 2'!G37-'Appendix 2 1314'!G37)/'Appendix 2 1314'!G37)</f>
        <v>0.020382442416340858</v>
      </c>
      <c r="H37" s="30">
        <f>SUM(('Appendix 2'!H37-'Appendix 2 1314'!H37)/'Appendix 2 1314'!H37)</f>
        <v>0.02038418079096041</v>
      </c>
      <c r="I37" s="30">
        <f>SUM(('Appendix 2'!I37-'Appendix 2 1314'!I37)/'Appendix 2 1314'!I37)</f>
        <v>0.020376647834275046</v>
      </c>
    </row>
    <row r="38" spans="1:9" ht="15">
      <c r="A38" s="12" t="s">
        <v>25</v>
      </c>
      <c r="B38" s="30">
        <f>SUM(('Appendix 2'!B38-'Appendix 2 1314'!B38)/'Appendix 2 1314'!B38)</f>
        <v>0.01991993900114376</v>
      </c>
      <c r="C38" s="30">
        <f>SUM(('Appendix 2'!C38-'Appendix 2 1314'!C38)/'Appendix 2 1314'!C38)</f>
        <v>0.019851319336655557</v>
      </c>
      <c r="D38" s="30">
        <f>SUM(('Appendix 2'!D38-'Appendix 2 1314'!D38)/'Appendix 2 1314'!D38)</f>
        <v>0.01994424190435357</v>
      </c>
      <c r="E38" s="41">
        <f>SUM(('Appendix 2'!E38-'Appendix 2 1314'!E38)/'Appendix 2 1314'!E38)</f>
        <v>0.01988816876350232</v>
      </c>
      <c r="F38" s="30">
        <f>SUM(('Appendix 2'!F38-'Appendix 2 1314'!F38)/'Appendix 2 1314'!F38)</f>
        <v>0.019911619443722446</v>
      </c>
      <c r="G38" s="30">
        <f>SUM(('Appendix 2'!G38-'Appendix 2 1314'!G38)/'Appendix 2 1314'!G38)</f>
        <v>0.019882989486649284</v>
      </c>
      <c r="H38" s="30">
        <f>SUM(('Appendix 2'!H38-'Appendix 2 1314'!H38)/'Appendix 2 1314'!H38)</f>
        <v>0.019900876858558788</v>
      </c>
      <c r="I38" s="30">
        <f>SUM(('Appendix 2'!I38-'Appendix 2 1314'!I38)/'Appendix 2 1314'!I38)</f>
        <v>0.01988816876350232</v>
      </c>
    </row>
    <row r="39" spans="1:9" ht="15">
      <c r="A39" s="12" t="s">
        <v>17</v>
      </c>
      <c r="B39" s="30">
        <f>SUM(('Appendix 2'!B39-'Appendix 2 1314'!B39)/'Appendix 2 1314'!B39)</f>
        <v>0.019901505272886134</v>
      </c>
      <c r="C39" s="30">
        <f>SUM(('Appendix 2'!C39-'Appendix 2 1314'!C39)/'Appendix 2 1314'!C39)</f>
        <v>0.019901685240849492</v>
      </c>
      <c r="D39" s="30">
        <f>SUM(('Appendix 2'!D39-'Appendix 2 1314'!D39)/'Appendix 2 1314'!D39)</f>
        <v>0.01990163125011872</v>
      </c>
      <c r="E39" s="41">
        <f>SUM(('Appendix 2'!E39-'Appendix 2 1314'!E39)/'Appendix 2 1314'!E39)</f>
        <v>0.019901589257530748</v>
      </c>
      <c r="F39" s="30">
        <f>SUM(('Appendix 2'!F39-'Appendix 2 1314'!F39)/'Appendix 2 1314'!F39)</f>
        <v>0.019901528177718807</v>
      </c>
      <c r="G39" s="30">
        <f>SUM(('Appendix 2'!G39-'Appendix 2 1314'!G39)/'Appendix 2 1314'!G39)</f>
        <v>0.01990160217830804</v>
      </c>
      <c r="H39" s="30">
        <f>SUM(('Appendix 2'!H39-'Appendix 2 1314'!H39)/'Appendix 2 1314'!H39)</f>
        <v>0.019901555663587724</v>
      </c>
      <c r="I39" s="30">
        <f>SUM(('Appendix 2'!I39-'Appendix 2 1314'!I39)/'Appendix 2 1314'!I39)</f>
        <v>0.019901589257530748</v>
      </c>
    </row>
    <row r="40" spans="1:9" ht="15.75">
      <c r="A40" s="16" t="s">
        <v>18</v>
      </c>
      <c r="B40" s="33">
        <f>SUM(('Appendix 2'!B40-'Appendix 2 1314'!B40)/'Appendix 2 1314'!B40)</f>
        <v>0.019984885380804503</v>
      </c>
      <c r="C40" s="33">
        <f>SUM(('Appendix 2'!C40-'Appendix 2 1314'!C40)/'Appendix 2 1314'!C40)</f>
        <v>0.01997696810722627</v>
      </c>
      <c r="D40" s="33">
        <f>SUM(('Appendix 2'!D40-'Appendix 2 1314'!D40)/'Appendix 2 1314'!D40)</f>
        <v>0.019980360187627815</v>
      </c>
      <c r="E40" s="42">
        <f>SUM(('Appendix 2'!E40-'Appendix 2 1314'!E40)/'Appendix 2 1314'!E40)</f>
        <v>0.019978727506826555</v>
      </c>
      <c r="F40" s="33">
        <f>SUM(('Appendix 2'!F40-'Appendix 2 1314'!F40)/'Appendix 2 1314'!F40)</f>
        <v>0.019981543493233174</v>
      </c>
      <c r="G40" s="33">
        <f>SUM(('Appendix 2'!G40-'Appendix 2 1314'!G40)/'Appendix 2 1314'!G40)</f>
        <v>0.019979186851831858</v>
      </c>
      <c r="H40" s="33">
        <f>SUM(('Appendix 2'!H40-'Appendix 2 1314'!H40)/'Appendix 2 1314'!H40)</f>
        <v>0.0199811906610139</v>
      </c>
      <c r="I40" s="33">
        <f>SUM(('Appendix 2'!I40-'Appendix 2 1314'!I40)/'Appendix 2 1314'!I40)</f>
        <v>0.019978727506826555</v>
      </c>
    </row>
    <row r="41" spans="1:9" ht="15.75">
      <c r="A41" s="16"/>
      <c r="B41" s="12"/>
      <c r="C41" s="12"/>
      <c r="D41" s="13"/>
      <c r="E41" s="43"/>
      <c r="F41" s="12"/>
      <c r="G41" s="12"/>
      <c r="H41" s="12"/>
      <c r="I41" s="12"/>
    </row>
    <row r="42" spans="1:9" ht="15">
      <c r="A42" s="21" t="s">
        <v>23</v>
      </c>
      <c r="B42" s="9" t="s">
        <v>4</v>
      </c>
      <c r="C42" s="9" t="s">
        <v>5</v>
      </c>
      <c r="D42" s="10" t="s">
        <v>6</v>
      </c>
      <c r="E42" s="40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>
      <c r="A43" s="9"/>
      <c r="B43" s="9"/>
      <c r="C43" s="9"/>
      <c r="D43" s="10"/>
      <c r="E43" s="40"/>
      <c r="F43" s="9"/>
      <c r="G43" s="9"/>
      <c r="H43" s="9"/>
      <c r="I43" s="9"/>
    </row>
    <row r="44" spans="1:9" ht="15">
      <c r="A44" s="12" t="s">
        <v>13</v>
      </c>
      <c r="B44" s="30">
        <f>SUM(('Appendix 2'!B44-'Appendix 2 1314'!B44)/'Appendix 2 1314'!B44)</f>
        <v>0.02060737527114962</v>
      </c>
      <c r="C44" s="30">
        <f>SUM(('Appendix 2'!C44-'Appendix 2 1314'!C44)/'Appendix 2 1314'!C44)</f>
        <v>0.01992978108219742</v>
      </c>
      <c r="D44" s="30">
        <f>SUM(('Appendix 2'!D44-'Appendix 2 1314'!D44)/'Appendix 2 1314'!D44)</f>
        <v>0.020341741253051264</v>
      </c>
      <c r="E44" s="41">
        <f>SUM(('Appendix 2'!E44-'Appendix 2 1314'!E44)/'Appendix 2 1314'!E44)</f>
        <v>0.020245842371655776</v>
      </c>
      <c r="F44" s="30">
        <f>SUM(('Appendix 2'!F44-'Appendix 2 1314'!F44)/'Appendix 2 1314'!F44)</f>
        <v>0.020447074293228184</v>
      </c>
      <c r="G44" s="30">
        <f>SUM(('Appendix 2'!G44-'Appendix 2 1314'!G44)/'Appendix 2 1314'!G44)</f>
        <v>0.020075631186742236</v>
      </c>
      <c r="H44" s="30">
        <f>SUM(('Appendix 2'!H44-'Appendix 2 1314'!H44)/'Appendix 2 1314'!H44)</f>
        <v>0.020245842371655748</v>
      </c>
      <c r="I44" s="30">
        <f>SUM(('Appendix 2'!I44-'Appendix 2 1314'!I44)/'Appendix 2 1314'!I44)</f>
        <v>0.020245842371655776</v>
      </c>
    </row>
    <row r="45" spans="1:9" ht="15">
      <c r="A45" s="12" t="s">
        <v>14</v>
      </c>
      <c r="B45" s="30">
        <f>SUM(('Appendix 2'!B45-'Appendix 2 1314'!B45)/'Appendix 2 1314'!B45)</f>
        <v>0.01993685687558464</v>
      </c>
      <c r="C45" s="30">
        <f>SUM(('Appendix 2'!C45-'Appendix 2 1314'!C45)/'Appendix 2 1314'!C45)</f>
        <v>0.019894763217238782</v>
      </c>
      <c r="D45" s="30">
        <f>SUM(('Appendix 2'!D45-'Appendix 2 1314'!D45)/'Appendix 2 1314'!D45)</f>
        <v>0.019907914930936164</v>
      </c>
      <c r="E45" s="41">
        <f>SUM(('Appendix 2'!E45-'Appendix 2 1314'!E45)/'Appendix 2 1314'!E45)</f>
        <v>0.019917368256938</v>
      </c>
      <c r="F45" s="30">
        <f>SUM(('Appendix 2'!F45-'Appendix 2 1314'!F45)/'Appendix 2 1314'!F45)</f>
        <v>0.01993175367541538</v>
      </c>
      <c r="G45" s="30">
        <f>SUM(('Appendix 2'!G45-'Appendix 2 1314'!G45)/'Appendix 2 1314'!G45)</f>
        <v>0.019914190884805453</v>
      </c>
      <c r="H45" s="30">
        <f>SUM(('Appendix 2'!H45-'Appendix 2 1314'!H45)/'Appendix 2 1314'!H45)</f>
        <v>0.01992516370439659</v>
      </c>
      <c r="I45" s="30">
        <f>SUM(('Appendix 2'!I45-'Appendix 2 1314'!I45)/'Appendix 2 1314'!I45)</f>
        <v>0.019917368256938</v>
      </c>
    </row>
    <row r="46" spans="1:9" ht="15">
      <c r="A46" s="12"/>
      <c r="B46" s="30"/>
      <c r="C46" s="30"/>
      <c r="D46" s="30"/>
      <c r="E46" s="41"/>
      <c r="F46" s="30"/>
      <c r="G46" s="30"/>
      <c r="H46" s="30"/>
      <c r="I46" s="30"/>
    </row>
    <row r="47" spans="1:9" ht="15.75">
      <c r="A47" s="16" t="s">
        <v>15</v>
      </c>
      <c r="B47" s="30">
        <f>SUM(('Appendix 2'!B47-'Appendix 2 1314'!B47)/'Appendix 2 1314'!B47)</f>
        <v>0.01997115277931873</v>
      </c>
      <c r="C47" s="30">
        <f>SUM(('Appendix 2'!C47-'Appendix 2 1314'!C47)/'Appendix 2 1314'!C47)</f>
        <v>0.019896554821189988</v>
      </c>
      <c r="D47" s="30">
        <f>SUM(('Appendix 2'!D47-'Appendix 2 1314'!D47)/'Appendix 2 1314'!D47)</f>
        <v>0.019930099026379263</v>
      </c>
      <c r="E47" s="41">
        <f>SUM(('Appendix 2'!E47-'Appendix 2 1314'!E47)/'Appendix 2 1314'!E47)</f>
        <v>0.019934169163060924</v>
      </c>
      <c r="F47" s="30">
        <f>SUM(('Appendix 2'!F47-'Appendix 2 1314'!F47)/'Appendix 2 1314'!F47)</f>
        <v>0.019958106804114032</v>
      </c>
      <c r="G47" s="30">
        <f>SUM(('Appendix 2'!G47-'Appendix 2 1314'!G47)/'Appendix 2 1314'!G47)</f>
        <v>0.019922449525337733</v>
      </c>
      <c r="H47" s="30">
        <f>SUM(('Appendix 2'!H47-'Appendix 2 1314'!H47)/'Appendix 2 1314'!H47)</f>
        <v>0.019941565886312265</v>
      </c>
      <c r="I47" s="30">
        <f>SUM(('Appendix 2'!I47-'Appendix 2 1314'!I47)/'Appendix 2 1314'!I47)</f>
        <v>0.019934169163060924</v>
      </c>
    </row>
    <row r="48" spans="1:9" ht="15">
      <c r="A48" s="12" t="s">
        <v>25</v>
      </c>
      <c r="B48" s="30">
        <f>SUM(('Appendix 2'!B48-'Appendix 2 1314'!B48)/'Appendix 2 1314'!B48)</f>
        <v>0.01991993900114376</v>
      </c>
      <c r="C48" s="30">
        <f>SUM(('Appendix 2'!C48-'Appendix 2 1314'!C48)/'Appendix 2 1314'!C48)</f>
        <v>0.019851319336655557</v>
      </c>
      <c r="D48" s="30">
        <f>SUM(('Appendix 2'!D48-'Appendix 2 1314'!D48)/'Appendix 2 1314'!D48)</f>
        <v>0.01994424190435357</v>
      </c>
      <c r="E48" s="41">
        <f>SUM(('Appendix 2'!E48-'Appendix 2 1314'!E48)/'Appendix 2 1314'!E48)</f>
        <v>0.01988816876350232</v>
      </c>
      <c r="F48" s="30">
        <f>SUM(('Appendix 2'!F48-'Appendix 2 1314'!F48)/'Appendix 2 1314'!F48)</f>
        <v>0.019911619443722446</v>
      </c>
      <c r="G48" s="30">
        <f>SUM(('Appendix 2'!G48-'Appendix 2 1314'!G48)/'Appendix 2 1314'!G48)</f>
        <v>0.019882989486649284</v>
      </c>
      <c r="H48" s="30">
        <f>SUM(('Appendix 2'!H48-'Appendix 2 1314'!H48)/'Appendix 2 1314'!H48)</f>
        <v>0.019900876858558788</v>
      </c>
      <c r="I48" s="30">
        <f>SUM(('Appendix 2'!I48-'Appendix 2 1314'!I48)/'Appendix 2 1314'!I48)</f>
        <v>0.01988816876350232</v>
      </c>
    </row>
    <row r="49" spans="1:9" ht="15">
      <c r="A49" s="12" t="s">
        <v>17</v>
      </c>
      <c r="B49" s="30">
        <f>SUM(('Appendix 2'!B49-'Appendix 2 1314'!B49)/'Appendix 2 1314'!B49)</f>
        <v>0.019901505272886134</v>
      </c>
      <c r="C49" s="30">
        <f>SUM(('Appendix 2'!C49-'Appendix 2 1314'!C49)/'Appendix 2 1314'!C49)</f>
        <v>0.019901685240849492</v>
      </c>
      <c r="D49" s="30">
        <f>SUM(('Appendix 2'!D49-'Appendix 2 1314'!D49)/'Appendix 2 1314'!D49)</f>
        <v>0.01990163125011872</v>
      </c>
      <c r="E49" s="41">
        <f>SUM(('Appendix 2'!E49-'Appendix 2 1314'!E49)/'Appendix 2 1314'!E49)</f>
        <v>0.019901589257530748</v>
      </c>
      <c r="F49" s="30">
        <f>SUM(('Appendix 2'!F49-'Appendix 2 1314'!F49)/'Appendix 2 1314'!F49)</f>
        <v>0.019901528177718807</v>
      </c>
      <c r="G49" s="30">
        <f>SUM(('Appendix 2'!G49-'Appendix 2 1314'!G49)/'Appendix 2 1314'!G49)</f>
        <v>0.01990160217830804</v>
      </c>
      <c r="H49" s="30">
        <f>SUM(('Appendix 2'!H49-'Appendix 2 1314'!H49)/'Appendix 2 1314'!H49)</f>
        <v>0.019901555663587724</v>
      </c>
      <c r="I49" s="30">
        <f>SUM(('Appendix 2'!I49-'Appendix 2 1314'!I49)/'Appendix 2 1314'!I49)</f>
        <v>0.019901589257530748</v>
      </c>
    </row>
    <row r="50" spans="1:9" ht="15.75">
      <c r="A50" s="16" t="s">
        <v>18</v>
      </c>
      <c r="B50" s="33">
        <f>SUM(('Appendix 2'!B50-'Appendix 2 1314'!B50)/'Appendix 2 1314'!B50)</f>
        <v>0.01991498228022369</v>
      </c>
      <c r="C50" s="33">
        <f>SUM(('Appendix 2'!C50-'Appendix 2 1314'!C50)/'Appendix 2 1314'!C50)</f>
        <v>0.019895909463380157</v>
      </c>
      <c r="D50" s="33">
        <f>SUM(('Appendix 2'!D50-'Appendix 2 1314'!D50)/'Appendix 2 1314'!D50)</f>
        <v>0.01991056292337849</v>
      </c>
      <c r="E50" s="42">
        <f>SUM(('Appendix 2'!E50-'Appendix 2 1314'!E50)/'Appendix 2 1314'!E50)</f>
        <v>0.019905742279548642</v>
      </c>
      <c r="F50" s="33">
        <f>SUM(('Appendix 2'!F50-'Appendix 2 1314'!F50)/'Appendix 2 1314'!F50)</f>
        <v>0.01991199957155457</v>
      </c>
      <c r="G50" s="33">
        <f>SUM(('Appendix 2'!G50-'Appendix 2 1314'!G50)/'Appendix 2 1314'!G50)</f>
        <v>0.01990328126281956</v>
      </c>
      <c r="H50" s="33">
        <f>SUM(('Appendix 2'!H50-'Appendix 2 1314'!H50)/'Appendix 2 1314'!H50)</f>
        <v>0.01990819805506876</v>
      </c>
      <c r="I50" s="33">
        <f>SUM(('Appendix 2'!I50-'Appendix 2 1314'!I50)/'Appendix 2 1314'!I50)</f>
        <v>0.019905742279548642</v>
      </c>
    </row>
    <row r="53" spans="2:9" ht="12.75">
      <c r="B53" s="25"/>
      <c r="C53" s="25"/>
      <c r="D53" s="25"/>
      <c r="E53" s="38"/>
      <c r="F53" s="25"/>
      <c r="G53" s="25"/>
      <c r="H53" s="25"/>
      <c r="I53" s="25"/>
    </row>
    <row r="70" spans="3:4" ht="12.75">
      <c r="C70" s="27"/>
      <c r="D70" s="28"/>
    </row>
    <row r="71" spans="3:4" ht="12.75">
      <c r="C71" s="27"/>
      <c r="D71" s="28"/>
    </row>
    <row r="72" spans="3:4" ht="12.75">
      <c r="C72" s="27"/>
      <c r="D72" s="28"/>
    </row>
  </sheetData>
  <sheetProtection/>
  <mergeCells count="2">
    <mergeCell ref="B1:H1"/>
    <mergeCell ref="B31:H3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 Tax - Report - Appendix 2</dc:title>
  <dc:subject/>
  <dc:creator>Oxford City Council</dc:creator>
  <cp:keywords>Council meetings;Government, politics and public administration; Local government; Decision making; Council meetings;</cp:keywords>
  <dc:description/>
  <cp:lastModifiedBy>Mathew.Metcalfe</cp:lastModifiedBy>
  <cp:lastPrinted>2014-02-06T11:16:33Z</cp:lastPrinted>
  <dcterms:created xsi:type="dcterms:W3CDTF">2012-02-08T08:29:39Z</dcterms:created>
  <dcterms:modified xsi:type="dcterms:W3CDTF">2014-02-13T09:48:40Z</dcterms:modified>
  <cp:category/>
  <cp:version/>
  <cp:contentType/>
  <cp:contentStatus/>
</cp:coreProperties>
</file>